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630" yWindow="570" windowWidth="23250" windowHeight="13170"/>
  </bookViews>
  <sheets>
    <sheet name="Sheet1" sheetId="1" r:id="rId1"/>
    <sheet name="Sheet2" sheetId="2" state="hidden" r:id="rId2"/>
    <sheet name="Sheet3" sheetId="3" r:id="rId3"/>
  </sheets>
  <definedNames>
    <definedName name="_xlnm._FilterDatabase" localSheetId="0" hidden="1">Sheet1!$A$2:$K$2</definedName>
    <definedName name="Formaul189">Sheet1!$L$191</definedName>
    <definedName name="Formaul196">Sheet1!$L$198</definedName>
    <definedName name="Formula1">Sheet1!$L$3</definedName>
    <definedName name="Formula10">Sheet1!$L$12</definedName>
    <definedName name="Formula100">Sheet1!$L$102</definedName>
    <definedName name="Formula101">Sheet1!$L$103</definedName>
    <definedName name="Formula102">Sheet1!$L$104</definedName>
    <definedName name="Formula103">Sheet1!$L$105</definedName>
    <definedName name="Formula104">Sheet1!$L$106</definedName>
    <definedName name="Formula105">Sheet1!$L$107</definedName>
    <definedName name="Formula106">Sheet1!$L$108</definedName>
    <definedName name="Formula107">Sheet1!$L$109</definedName>
    <definedName name="Formula108">Sheet1!$L$110</definedName>
    <definedName name="Formula109">Sheet1!$L$111</definedName>
    <definedName name="Formula11">Sheet1!$L$13</definedName>
    <definedName name="Formula110">Sheet1!$L$112</definedName>
    <definedName name="Formula111">Sheet1!$L$113</definedName>
    <definedName name="Formula112">Sheet1!$L$114</definedName>
    <definedName name="Formula113">Sheet1!$L$115</definedName>
    <definedName name="Formula114">Sheet1!$L$116</definedName>
    <definedName name="Formula115">Sheet1!$L$117</definedName>
    <definedName name="Formula116">Sheet1!$L$118</definedName>
    <definedName name="Formula117">Sheet1!$L$119</definedName>
    <definedName name="Formula118">Sheet1!$L$120</definedName>
    <definedName name="Formula119">Sheet1!$L$121</definedName>
    <definedName name="Formula12">Sheet1!$L$14</definedName>
    <definedName name="Formula120">Sheet1!$L$122</definedName>
    <definedName name="Formula121">Sheet1!$L$123</definedName>
    <definedName name="Formula122">Sheet1!$L$124</definedName>
    <definedName name="Formula123">Sheet1!$L$125</definedName>
    <definedName name="Formula124">Sheet1!$L$126</definedName>
    <definedName name="Formula125">Sheet1!$L$127</definedName>
    <definedName name="Formula126">Sheet1!$L$128</definedName>
    <definedName name="Formula127">Sheet1!$L$129</definedName>
    <definedName name="Formula128">Sheet1!$L$130</definedName>
    <definedName name="Formula129">Sheet1!$L$131</definedName>
    <definedName name="Formula13">Sheet1!$L$15</definedName>
    <definedName name="Formula130">Sheet1!$L$132</definedName>
    <definedName name="Formula131">Sheet1!$L$133</definedName>
    <definedName name="Formula132">Sheet1!$L$134</definedName>
    <definedName name="Formula133">Sheet1!$L$135</definedName>
    <definedName name="Formula134">Sheet1!$L$136</definedName>
    <definedName name="Formula135">Sheet1!$L$137</definedName>
    <definedName name="Formula136">Sheet1!$L$138</definedName>
    <definedName name="Formula137">Sheet1!$L$139</definedName>
    <definedName name="Formula138">Sheet1!$L$140</definedName>
    <definedName name="Formula139">Sheet1!$L$141</definedName>
    <definedName name="Formula14">Sheet1!$L$16</definedName>
    <definedName name="Formula140">Sheet1!$L$142</definedName>
    <definedName name="Formula141">Sheet1!$L$143</definedName>
    <definedName name="Formula142">Sheet1!$L$144</definedName>
    <definedName name="Formula143">Sheet1!$L$145</definedName>
    <definedName name="Formula144">Sheet1!$L$146</definedName>
    <definedName name="Formula145">Sheet1!$L$147</definedName>
    <definedName name="Formula146">Sheet1!$L$148</definedName>
    <definedName name="Formula147">Sheet1!$L$149</definedName>
    <definedName name="Formula148">Sheet1!$L$150</definedName>
    <definedName name="Formula149">Sheet1!$L$151</definedName>
    <definedName name="Formula15">Sheet1!$L$17</definedName>
    <definedName name="Formula150">Sheet1!$L$152</definedName>
    <definedName name="Formula151">Sheet1!$L$153</definedName>
    <definedName name="Formula152">Sheet1!$L$154</definedName>
    <definedName name="Formula153">Sheet1!$L$155</definedName>
    <definedName name="Formula154">Sheet1!$L$156</definedName>
    <definedName name="Formula155">Sheet1!$L$157</definedName>
    <definedName name="Formula156">Sheet1!$L$158</definedName>
    <definedName name="Formula157">Sheet1!$L$159</definedName>
    <definedName name="Formula158">Sheet1!$L$160</definedName>
    <definedName name="Formula159">Sheet1!$L$161</definedName>
    <definedName name="Formula16">Sheet1!$L$18</definedName>
    <definedName name="Formula160">Sheet1!$L$162</definedName>
    <definedName name="Formula161">Sheet1!$L$163</definedName>
    <definedName name="Formula162">Sheet1!$L$164</definedName>
    <definedName name="Formula163">Sheet1!$L$165</definedName>
    <definedName name="Formula164">Sheet1!$L$166</definedName>
    <definedName name="Formula165">Sheet1!$L$167</definedName>
    <definedName name="Formula166">Sheet1!$L$168</definedName>
    <definedName name="Formula167">Sheet1!$L$169</definedName>
    <definedName name="Formula168">Sheet1!$L$170</definedName>
    <definedName name="Formula169">Sheet1!$L$171</definedName>
    <definedName name="Formula17">Sheet1!$L$19</definedName>
    <definedName name="Formula170">Sheet1!$L$172</definedName>
    <definedName name="Formula171">Sheet1!$L$173</definedName>
    <definedName name="Formula172">Sheet1!$L$174</definedName>
    <definedName name="Formula173">Sheet1!$L$175</definedName>
    <definedName name="Formula174">Sheet1!$L$176</definedName>
    <definedName name="Formula175">Sheet1!$L$177</definedName>
    <definedName name="Formula176">Sheet1!$L$178</definedName>
    <definedName name="Formula177">Sheet1!$L$179</definedName>
    <definedName name="Formula178">Sheet1!$L$180</definedName>
    <definedName name="Formula179">Sheet1!$L$181</definedName>
    <definedName name="Formula18">Sheet1!$L$20</definedName>
    <definedName name="Formula180">Sheet1!$L$182</definedName>
    <definedName name="Formula181">Sheet1!$L$183</definedName>
    <definedName name="Formula182">Sheet1!$L$184</definedName>
    <definedName name="Formula183">Sheet1!$L$185</definedName>
    <definedName name="Formula184">Sheet1!$L$186</definedName>
    <definedName name="Formula185">Sheet1!$L$187</definedName>
    <definedName name="Formula186">Sheet1!$L$188</definedName>
    <definedName name="Formula187">Sheet1!$L$189</definedName>
    <definedName name="Formula188">Sheet1!$L$190</definedName>
    <definedName name="Formula19">Sheet1!$L$21</definedName>
    <definedName name="Formula190">Sheet1!$L$192</definedName>
    <definedName name="Formula191">Sheet1!$L$193</definedName>
    <definedName name="Formula192">Sheet1!$L$194</definedName>
    <definedName name="Formula193">Sheet1!$L$195</definedName>
    <definedName name="Formula194">Sheet1!$L$196</definedName>
    <definedName name="Formula195">Sheet1!$L$197</definedName>
    <definedName name="Formula197">Sheet1!$L$199</definedName>
    <definedName name="Formula198">Sheet1!$L$200</definedName>
    <definedName name="Formula199">Sheet1!$L$201</definedName>
    <definedName name="Formula2">Sheet1!$L$4</definedName>
    <definedName name="Formula20">Sheet1!$L$22</definedName>
    <definedName name="Formula200">Sheet1!$L$202</definedName>
    <definedName name="Formula21">Sheet1!$L$23</definedName>
    <definedName name="Formula22">Sheet1!$L$24</definedName>
    <definedName name="Formula23">Sheet1!$L$25</definedName>
    <definedName name="Formula24">Sheet1!$L$26</definedName>
    <definedName name="Formula25">Sheet1!$L$27</definedName>
    <definedName name="Formula26">Sheet1!$L$28</definedName>
    <definedName name="Formula27">Sheet1!$L$29</definedName>
    <definedName name="Formula28">Sheet1!$L$30</definedName>
    <definedName name="Formula29">Sheet1!$L$31</definedName>
    <definedName name="Formula3">Sheet1!$L$5</definedName>
    <definedName name="Formula30">Sheet1!$L$32</definedName>
    <definedName name="Formula31">Sheet1!$L$33</definedName>
    <definedName name="Formula32">Sheet1!$L$34</definedName>
    <definedName name="Formula33">Sheet1!$L$35</definedName>
    <definedName name="Formula34">Sheet1!$L$36</definedName>
    <definedName name="Formula35">Sheet1!$L$37</definedName>
    <definedName name="Formula36">Sheet1!$L$38</definedName>
    <definedName name="Formula37">Sheet1!$L$39</definedName>
    <definedName name="Formula38">Sheet1!$L$40</definedName>
    <definedName name="Formula39">Sheet1!$L$41</definedName>
    <definedName name="Formula4">Sheet1!$L$6</definedName>
    <definedName name="Formula40">Sheet1!$L$42</definedName>
    <definedName name="Formula41">Sheet1!$L$43</definedName>
    <definedName name="Formula42">Sheet1!$L$44</definedName>
    <definedName name="Formula43">Sheet1!$L$45</definedName>
    <definedName name="Formula44">Sheet1!$L$46</definedName>
    <definedName name="Formula45">Sheet1!$L$47</definedName>
    <definedName name="Formula46">Sheet1!$L$48</definedName>
    <definedName name="Formula47">Sheet1!$L$49</definedName>
    <definedName name="Formula48">Sheet1!$L$50</definedName>
    <definedName name="Formula49">Sheet1!$L$51</definedName>
    <definedName name="Formula5">Sheet1!$L$7</definedName>
    <definedName name="Formula50">Sheet1!$L$52</definedName>
    <definedName name="Formula51">Sheet1!$L$53</definedName>
    <definedName name="Formula52">Sheet1!$L$54</definedName>
    <definedName name="Formula53">Sheet1!$L$55</definedName>
    <definedName name="Formula54">Sheet1!$L$56</definedName>
    <definedName name="Formula55">Sheet1!$L$57</definedName>
    <definedName name="Formula56">Sheet1!$L$58</definedName>
    <definedName name="Formula57">Sheet1!$L$59</definedName>
    <definedName name="Formula58">Sheet1!$L$60</definedName>
    <definedName name="Formula59">Sheet1!$L$61</definedName>
    <definedName name="Formula6">Sheet1!$L$8</definedName>
    <definedName name="Formula60">Sheet1!$L$62</definedName>
    <definedName name="Formula61">Sheet1!$L$63</definedName>
    <definedName name="Formula62">Sheet1!$L$64</definedName>
    <definedName name="Formula63">Sheet1!$L$65</definedName>
    <definedName name="Formula64">Sheet1!$L$66</definedName>
    <definedName name="Formula65">Sheet1!$L$67</definedName>
    <definedName name="Formula66">Sheet1!$L$68</definedName>
    <definedName name="Formula67">Sheet1!$L$69</definedName>
    <definedName name="Formula68">Sheet1!$L$70</definedName>
    <definedName name="Formula69">Sheet1!$L$71</definedName>
    <definedName name="Formula7">Sheet1!$L$9</definedName>
    <definedName name="Formula70">Sheet1!$L$72</definedName>
    <definedName name="Formula71">Sheet1!$L$73</definedName>
    <definedName name="Formula72">Sheet1!$L$74</definedName>
    <definedName name="Formula73">Sheet1!$L$75</definedName>
    <definedName name="Formula74">Sheet1!$L$76</definedName>
    <definedName name="Formula75">Sheet1!$L$77</definedName>
    <definedName name="Formula76">Sheet1!$L$78</definedName>
    <definedName name="Formula77">Sheet1!$L$79</definedName>
    <definedName name="Formula78">Sheet1!$L$80</definedName>
    <definedName name="Formula79">Sheet1!$L$81</definedName>
    <definedName name="Formula8">Sheet1!$L$10</definedName>
    <definedName name="Formula80">Sheet1!$L$82</definedName>
    <definedName name="Formula81">Sheet1!$L$83</definedName>
    <definedName name="Formula82">Sheet1!$L$84</definedName>
    <definedName name="Formula83">Sheet1!$L$85</definedName>
    <definedName name="Formula84">Sheet1!$L$86</definedName>
    <definedName name="Formula85">Sheet1!$L$87</definedName>
    <definedName name="Formula86">Sheet1!$L$88</definedName>
    <definedName name="Formula87">Sheet1!$L$89</definedName>
    <definedName name="Formula88">Sheet1!$L$90</definedName>
    <definedName name="Formula89">Sheet1!$L$91</definedName>
    <definedName name="Formula9">Sheet1!$L$11</definedName>
    <definedName name="Formula90">Sheet1!$L$92</definedName>
    <definedName name="Formula91">Sheet1!$L$93</definedName>
    <definedName name="Formula92">Sheet1!$L$94</definedName>
    <definedName name="Formula93">Sheet1!$L$95</definedName>
    <definedName name="Formula94">Sheet1!$L$96</definedName>
    <definedName name="Formula95">Sheet1!$L$97</definedName>
    <definedName name="Formula96">Sheet1!$L$98</definedName>
    <definedName name="Formula97">Sheet1!$L$99</definedName>
    <definedName name="Formula98">Sheet1!$L$100</definedName>
    <definedName name="Formula99">Sheet1!$L$101</definedName>
  </definedNames>
  <calcPr calcId="145621"/>
</workbook>
</file>

<file path=xl/calcChain.xml><?xml version="1.0" encoding="utf-8"?>
<calcChain xmlns="http://schemas.openxmlformats.org/spreadsheetml/2006/main">
  <c r="K202" i="1" l="1"/>
  <c r="K201" i="1"/>
  <c r="K200" i="1" l="1"/>
  <c r="K199" i="1"/>
  <c r="K198" i="1"/>
  <c r="K197" i="1"/>
  <c r="K196" i="1"/>
  <c r="K195" i="1"/>
  <c r="K194" i="1"/>
  <c r="K193" i="1"/>
  <c r="K192" i="1"/>
  <c r="K191" i="1"/>
  <c r="K190" i="1"/>
  <c r="K189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7" i="1"/>
  <c r="K6" i="1"/>
  <c r="L174" i="1"/>
  <c r="L145" i="1"/>
  <c r="L98" i="1"/>
  <c r="L202" i="1"/>
  <c r="L201" i="1"/>
  <c r="L4" i="1"/>
  <c r="K4" i="1" s="1"/>
  <c r="L200" i="1" l="1"/>
  <c r="L199" i="1"/>
  <c r="L198" i="1"/>
  <c r="L197" i="1"/>
  <c r="L196" i="1"/>
  <c r="L195" i="1"/>
  <c r="L194" i="1"/>
  <c r="L193" i="1"/>
  <c r="L192" i="1"/>
  <c r="L191" i="1"/>
  <c r="L190" i="1"/>
  <c r="L189" i="1"/>
  <c r="L188" i="1"/>
  <c r="K188" i="1" s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K83" i="1" s="1"/>
  <c r="L82" i="1"/>
  <c r="L81" i="1"/>
  <c r="L80" i="1"/>
  <c r="L79" i="1"/>
  <c r="L78" i="1"/>
  <c r="L77" i="1"/>
  <c r="L76" i="1"/>
  <c r="L75" i="1"/>
  <c r="L74" i="1"/>
  <c r="L73" i="1"/>
  <c r="L72" i="1"/>
  <c r="K72" i="1" s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K24" i="1" s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1" i="1" s="1"/>
  <c r="L10" i="1"/>
  <c r="L9" i="1"/>
  <c r="L8" i="1"/>
  <c r="K8" i="1" s="1"/>
  <c r="L7" i="1"/>
  <c r="L6" i="1"/>
  <c r="L5" i="1"/>
  <c r="K5" i="1" s="1"/>
  <c r="L3" i="1"/>
  <c r="K3" i="1" s="1"/>
</calcChain>
</file>

<file path=xl/sharedStrings.xml><?xml version="1.0" encoding="utf-8"?>
<sst xmlns="http://schemas.openxmlformats.org/spreadsheetml/2006/main" count="27" uniqueCount="17">
  <si>
    <t>Job Start Date Before 01/10/2017</t>
  </si>
  <si>
    <t>Qualification Gained?</t>
  </si>
  <si>
    <t>PVG Vetting Information?</t>
  </si>
  <si>
    <t>Disciplinary Issues?</t>
  </si>
  <si>
    <t>Health issues?</t>
  </si>
  <si>
    <t>No</t>
  </si>
  <si>
    <t>Yes</t>
  </si>
  <si>
    <t>Employee name</t>
  </si>
  <si>
    <t>Disciplinary issues?</t>
  </si>
  <si>
    <t>Recommended application date</t>
  </si>
  <si>
    <t>Qualification will be gained by 2022?</t>
  </si>
  <si>
    <t>Custom column - you can enter data of your choice here</t>
  </si>
  <si>
    <t>Relevant qualification held?</t>
  </si>
  <si>
    <t>Did the employee start their job before 02/10/2017?</t>
  </si>
  <si>
    <t>Does the employee have any criminal convictions?</t>
  </si>
  <si>
    <t xml:space="preserve">
Scottish Social  Services Council  
Care at home and housing support services
Registration planning spread sheet</t>
  </si>
  <si>
    <t>Qualification will be gained by 2023?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</si>
</sst>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8CCE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1" fillId="0" borderId="0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14" fontId="3" fillId="0" borderId="1" xfId="0" applyNumberFormat="1" applyFont="1" applyBorder="1" applyAlignment="1" applyProtection="1">
      <alignment wrapText="1"/>
      <protection locked="0"/>
    </xf>
    <xf numFmtId="0" fontId="3" fillId="0" borderId="1" xfId="0" quotePrefix="1" applyFont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</xf>
    <xf numFmtId="0" fontId="6" fillId="0" borderId="0" xfId="0" applyFont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7">
    <dxf>
      <fill>
        <patternFill>
          <bgColor rgb="FFFFFF00"/>
        </patternFill>
      </fill>
    </dxf>
    <dxf>
      <fill>
        <patternFill patternType="solid">
          <fgColor rgb="FF9900FF"/>
          <bgColor rgb="FF00B0F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 patternType="solid">
          <fgColor rgb="FF9900FF"/>
          <bgColor rgb="FF00B0F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 patternType="solid">
          <fgColor rgb="FF9900FF"/>
          <bgColor rgb="FF00B0F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 patternType="solid">
          <fgColor rgb="FF9900FF"/>
          <bgColor rgb="FF00B0F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 patternType="solid">
          <fgColor rgb="FF9900FF"/>
          <bgColor rgb="FF00B0F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DBE5F1"/>
          <bgColor rgb="FFDBE5F1"/>
        </patternFill>
      </fill>
      <border>
        <left/>
        <right/>
        <top/>
        <bottom/>
      </border>
    </dxf>
    <dxf>
      <fill>
        <patternFill patternType="solid">
          <fgColor rgb="FF4F81BD"/>
          <bgColor rgb="FF4F81BD"/>
        </patternFill>
      </fill>
      <border>
        <left/>
        <right/>
        <top/>
        <bottom/>
      </border>
    </dxf>
  </dxfs>
  <tableStyles count="4">
    <tableStyle name="Sheet2-style" pivot="0" count="3">
      <tableStyleElement type="headerRow" dxfId="36"/>
      <tableStyleElement type="firstRowStripe" dxfId="35"/>
      <tableStyleElement type="secondRowStripe" dxfId="34"/>
    </tableStyle>
    <tableStyle name="Sheet2-style 2" pivot="0" count="3">
      <tableStyleElement type="headerRow" dxfId="33"/>
      <tableStyleElement type="firstRowStripe" dxfId="32"/>
      <tableStyleElement type="secondRowStripe" dxfId="31"/>
    </tableStyle>
    <tableStyle name="Sheet2-style 3" pivot="0" count="3">
      <tableStyleElement type="headerRow" dxfId="30"/>
      <tableStyleElement type="firstRowStripe" dxfId="29"/>
      <tableStyleElement type="secondRowStripe" dxfId="28"/>
    </tableStyle>
    <tableStyle name="Sheet2-style 4" pivot="0" count="3">
      <tableStyleElement type="headerRow" dxfId="27"/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D1:E3">
  <tableColumns count="2">
    <tableColumn id="1" name="Health issues?"/>
    <tableColumn id="2" name="Job Start Date Before 01/10/2017"/>
  </tableColumns>
  <tableStyleInfo name="Sheet2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A3">
  <tableColumns count="1">
    <tableColumn id="1" name="Qualification Gained?"/>
  </tableColumns>
  <tableStyleInfo name="Sheet2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C1:C3">
  <tableColumns count="1">
    <tableColumn id="1" name="Disciplinary Issues?"/>
  </tableColumns>
  <tableStyleInfo name="Sheet2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B1:B3">
  <tableColumns count="1">
    <tableColumn id="1" name="PVG Vetting Information?"/>
  </tableColumns>
  <tableStyleInfo name="Sheet2-style 4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02"/>
  <sheetViews>
    <sheetView tabSelected="1" workbookViewId="0">
      <pane ySplit="2" topLeftCell="A3" activePane="bottomLeft" state="frozen"/>
      <selection pane="bottomLeft" activeCell="H11" sqref="H11"/>
    </sheetView>
  </sheetViews>
  <sheetFormatPr defaultColWidth="15.140625" defaultRowHeight="15" customHeight="1" x14ac:dyDescent="0.25"/>
  <cols>
    <col min="1" max="1" width="24.140625" style="5" customWidth="1"/>
    <col min="2" max="3" width="17.140625" style="5" customWidth="1"/>
    <col min="4" max="5" width="25.7109375" style="5" customWidth="1"/>
    <col min="6" max="8" width="18.7109375" style="5" customWidth="1"/>
    <col min="9" max="10" width="25.7109375" style="5" customWidth="1"/>
    <col min="11" max="11" width="25.7109375" style="7" customWidth="1"/>
    <col min="12" max="12" width="16.85546875" style="5" hidden="1" customWidth="1"/>
    <col min="13" max="28" width="7.5703125" style="5" customWidth="1"/>
    <col min="29" max="16384" width="15.140625" style="5"/>
  </cols>
  <sheetData>
    <row r="1" spans="1:12" ht="55.9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8"/>
    </row>
    <row r="2" spans="1:12" s="13" customFormat="1" ht="63.75" x14ac:dyDescent="0.2">
      <c r="A2" s="11" t="s">
        <v>7</v>
      </c>
      <c r="B2" s="11" t="s">
        <v>11</v>
      </c>
      <c r="C2" s="11" t="s">
        <v>11</v>
      </c>
      <c r="D2" s="11" t="s">
        <v>13</v>
      </c>
      <c r="E2" s="11" t="s">
        <v>12</v>
      </c>
      <c r="F2" s="11" t="s">
        <v>14</v>
      </c>
      <c r="G2" s="11" t="s">
        <v>8</v>
      </c>
      <c r="H2" s="11" t="s">
        <v>4</v>
      </c>
      <c r="I2" s="11" t="s">
        <v>10</v>
      </c>
      <c r="J2" s="11" t="s">
        <v>16</v>
      </c>
      <c r="K2" s="12" t="s">
        <v>9</v>
      </c>
    </row>
    <row r="3" spans="1:12" x14ac:dyDescent="0.25">
      <c r="A3" s="4"/>
      <c r="B3" s="4"/>
      <c r="C3" s="4"/>
      <c r="D3" s="9"/>
      <c r="E3" s="4"/>
      <c r="F3" s="4"/>
      <c r="G3" s="4"/>
      <c r="H3" s="4"/>
      <c r="I3" s="4"/>
      <c r="J3" s="4"/>
      <c r="K3" s="6" t="str">
        <f>IF(NOT(ISBLANK($D3)),Formula1," ")</f>
        <v xml:space="preserve"> </v>
      </c>
      <c r="L3" s="7" t="str">
        <f t="shared" ref="L3:L34" si="0">IF($F3="Yes","As soon as possible",IF($G3="Yes","As soon as possible",IF($H3="Yes","As soon as possible",IF($D3="No","Within 6 months of start date",IF($E3="Yes","At earliest opportunity",IF($I3="Yes","At earliest opportunity",IF($J3="Yes","By 02/10/2018","By 02/10/2019")))))))</f>
        <v>By 02/10/2019</v>
      </c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6" t="str">
        <f>IF(NOT(ISBLANK($D4)),Formula2," ")</f>
        <v xml:space="preserve"> </v>
      </c>
      <c r="L4" s="7" t="str">
        <f t="shared" si="0"/>
        <v>By 02/10/2019</v>
      </c>
    </row>
    <row r="5" spans="1:12" x14ac:dyDescent="0.25">
      <c r="A5" s="4"/>
      <c r="B5" s="4"/>
      <c r="C5" s="4"/>
      <c r="D5" s="4"/>
      <c r="E5" s="10"/>
      <c r="F5" s="4"/>
      <c r="G5" s="4"/>
      <c r="H5" s="4"/>
      <c r="I5" s="4"/>
      <c r="J5" s="4"/>
      <c r="K5" s="6" t="str">
        <f>IF(NOT(ISBLANK($D5)),Formula3," ")</f>
        <v xml:space="preserve"> </v>
      </c>
      <c r="L5" s="7" t="str">
        <f t="shared" si="0"/>
        <v>By 02/10/2019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6" t="str">
        <f>IF(NOT(ISBLANK($D6)),Formula4," ")</f>
        <v xml:space="preserve"> </v>
      </c>
      <c r="L6" s="7" t="str">
        <f t="shared" si="0"/>
        <v>By 02/10/2019</v>
      </c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6" t="str">
        <f>IF(NOT(ISBLANK($D7)),Formula5," ")</f>
        <v xml:space="preserve"> </v>
      </c>
      <c r="L7" s="7" t="str">
        <f t="shared" si="0"/>
        <v>By 02/10/2019</v>
      </c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6" t="str">
        <f>IF(NOT(ISBLANK($D8)),Formula6," ")</f>
        <v xml:space="preserve"> </v>
      </c>
      <c r="L8" s="7" t="str">
        <f t="shared" si="0"/>
        <v>By 02/10/2019</v>
      </c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6" t="str">
        <f>IF(NOT(ISBLANK($D9)),Formula7," ")</f>
        <v xml:space="preserve"> </v>
      </c>
      <c r="L9" s="7" t="str">
        <f t="shared" si="0"/>
        <v>By 02/10/2019</v>
      </c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6" t="str">
        <f>IF(NOT(ISBLANK($D10)),Formula8," ")</f>
        <v xml:space="preserve"> </v>
      </c>
      <c r="L10" s="7" t="str">
        <f t="shared" si="0"/>
        <v>By 02/10/2019</v>
      </c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tr">
        <f>IF(NOT(ISBLANK($D11)),Formula9," ")</f>
        <v xml:space="preserve"> </v>
      </c>
      <c r="L11" s="7" t="str">
        <f t="shared" si="0"/>
        <v>By 02/10/2019</v>
      </c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6" t="str">
        <f>IF(NOT(ISBLANK($D12)),Formula10," ")</f>
        <v xml:space="preserve"> </v>
      </c>
      <c r="L12" s="7" t="str">
        <f t="shared" si="0"/>
        <v>By 02/10/2019</v>
      </c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6" t="str">
        <f>IF(NOT(ISBLANK($D13)),Formula11," ")</f>
        <v xml:space="preserve"> </v>
      </c>
      <c r="L13" s="7" t="str">
        <f t="shared" si="0"/>
        <v>By 02/10/2019</v>
      </c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6" t="str">
        <f>IF(NOT(ISBLANK($D14)),Formula12," ")</f>
        <v xml:space="preserve"> </v>
      </c>
      <c r="L14" s="7" t="str">
        <f t="shared" si="0"/>
        <v>By 02/10/2019</v>
      </c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6" t="str">
        <f>IF(NOT(ISBLANK($D15)),Formula13," ")</f>
        <v xml:space="preserve"> </v>
      </c>
      <c r="L15" s="7" t="str">
        <f t="shared" si="0"/>
        <v>By 02/10/2019</v>
      </c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6" t="str">
        <f>IF(NOT(ISBLANK($D16)),Formula14," ")</f>
        <v xml:space="preserve"> </v>
      </c>
      <c r="L16" s="7" t="str">
        <f t="shared" si="0"/>
        <v>By 02/10/2019</v>
      </c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6" t="str">
        <f>IF(NOT(ISBLANK($D17)),Formula15," ")</f>
        <v xml:space="preserve"> </v>
      </c>
      <c r="L17" s="7" t="str">
        <f t="shared" si="0"/>
        <v>By 02/10/2019</v>
      </c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6" t="str">
        <f>IF(NOT(ISBLANK($D18)),Formula16," ")</f>
        <v xml:space="preserve"> </v>
      </c>
      <c r="L18" s="7" t="str">
        <f t="shared" si="0"/>
        <v>By 02/10/2019</v>
      </c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6" t="str">
        <f>IF(NOT(ISBLANK($D19)),Formula17," ")</f>
        <v xml:space="preserve"> </v>
      </c>
      <c r="L19" s="7" t="str">
        <f t="shared" si="0"/>
        <v>By 02/10/2019</v>
      </c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6" t="str">
        <f>IF(NOT(ISBLANK($D20)),Formula18," ")</f>
        <v xml:space="preserve"> </v>
      </c>
      <c r="L20" s="7" t="str">
        <f t="shared" si="0"/>
        <v>By 02/10/2019</v>
      </c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6" t="str">
        <f>IF(NOT(ISBLANK($D21)),Formula19," ")</f>
        <v xml:space="preserve"> </v>
      </c>
      <c r="L21" s="7" t="str">
        <f t="shared" si="0"/>
        <v>By 02/10/2019</v>
      </c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6" t="str">
        <f>IF(NOT(ISBLANK($D22)),Formula20," ")</f>
        <v xml:space="preserve"> </v>
      </c>
      <c r="L22" s="7" t="str">
        <f t="shared" si="0"/>
        <v>By 02/10/2019</v>
      </c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6" t="str">
        <f>IF(NOT(ISBLANK($D23)),Formula21," ")</f>
        <v xml:space="preserve"> </v>
      </c>
      <c r="L23" s="7" t="str">
        <f t="shared" si="0"/>
        <v>By 02/10/2019</v>
      </c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6" t="str">
        <f>IF(NOT(ISBLANK($D24)),Formula22," ")</f>
        <v xml:space="preserve"> </v>
      </c>
      <c r="L24" s="7" t="str">
        <f t="shared" si="0"/>
        <v>By 02/10/2019</v>
      </c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6" t="str">
        <f>IF(NOT(ISBLANK($D25)),Formula23," ")</f>
        <v xml:space="preserve"> </v>
      </c>
      <c r="L25" s="7" t="str">
        <f t="shared" si="0"/>
        <v>By 02/10/2019</v>
      </c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6" t="str">
        <f>IF(NOT(ISBLANK($D26)),Formula24," ")</f>
        <v xml:space="preserve"> </v>
      </c>
      <c r="L26" s="7" t="str">
        <f t="shared" si="0"/>
        <v>By 02/10/2019</v>
      </c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6" t="str">
        <f>IF(NOT(ISBLANK($D27)),Formula25," ")</f>
        <v xml:space="preserve"> </v>
      </c>
      <c r="L27" s="7" t="str">
        <f t="shared" si="0"/>
        <v>By 02/10/2019</v>
      </c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6" t="str">
        <f>IF(NOT(ISBLANK($D28)),Formula26," ")</f>
        <v xml:space="preserve"> </v>
      </c>
      <c r="L28" s="7" t="str">
        <f t="shared" si="0"/>
        <v>By 02/10/2019</v>
      </c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6" t="str">
        <f>IF(NOT(ISBLANK($D29)),Formula27," ")</f>
        <v xml:space="preserve"> </v>
      </c>
      <c r="L29" s="7" t="str">
        <f t="shared" si="0"/>
        <v>By 02/10/2019</v>
      </c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6" t="str">
        <f>IF(NOT(ISBLANK($D30)),Formula28," ")</f>
        <v xml:space="preserve"> </v>
      </c>
      <c r="L30" s="7" t="str">
        <f t="shared" si="0"/>
        <v>By 02/10/2019</v>
      </c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6" t="str">
        <f>IF(NOT(ISBLANK($D31)),Formula29," ")</f>
        <v xml:space="preserve"> </v>
      </c>
      <c r="L31" s="7" t="str">
        <f t="shared" si="0"/>
        <v>By 02/10/2019</v>
      </c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6" t="str">
        <f>IF(NOT(ISBLANK($D32)),Formula30," ")</f>
        <v xml:space="preserve"> </v>
      </c>
      <c r="L32" s="7" t="str">
        <f t="shared" si="0"/>
        <v>By 02/10/2019</v>
      </c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6" t="str">
        <f>IF(NOT(ISBLANK($D33)),Formula31," ")</f>
        <v xml:space="preserve"> </v>
      </c>
      <c r="L33" s="7" t="str">
        <f t="shared" si="0"/>
        <v>By 02/10/2019</v>
      </c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6" t="str">
        <f>IF(NOT(ISBLANK($D34)),Formula32," ")</f>
        <v xml:space="preserve"> </v>
      </c>
      <c r="L34" s="7" t="str">
        <f t="shared" si="0"/>
        <v>By 02/10/2019</v>
      </c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6" t="str">
        <f>IF(NOT(ISBLANK($D35)),Formula33," ")</f>
        <v xml:space="preserve"> </v>
      </c>
      <c r="L35" s="7" t="str">
        <f t="shared" ref="L35:L66" si="1">IF($F35="Yes","As soon as possible",IF($G35="Yes","As soon as possible",IF($H35="Yes","As soon as possible",IF($D35="No","Within 6 months of start date",IF($E35="Yes","At earliest opportunity",IF($I35="Yes","At earliest opportunity",IF($J35="Yes","By 02/10/2018","By 02/10/2019")))))))</f>
        <v>By 02/10/2019</v>
      </c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6" t="str">
        <f>IF(NOT(ISBLANK($D36)),Formula34," ")</f>
        <v xml:space="preserve"> </v>
      </c>
      <c r="L36" s="7" t="str">
        <f t="shared" si="1"/>
        <v>By 02/10/2019</v>
      </c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6" t="str">
        <f>IF(NOT(ISBLANK($D37)),Formula35," ")</f>
        <v xml:space="preserve"> </v>
      </c>
      <c r="L37" s="7" t="str">
        <f t="shared" si="1"/>
        <v>By 02/10/2019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6" t="str">
        <f>IF(NOT(ISBLANK($D38)),Formula36," ")</f>
        <v xml:space="preserve"> </v>
      </c>
      <c r="L38" s="7" t="str">
        <f t="shared" si="1"/>
        <v>By 02/10/2019</v>
      </c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6" t="str">
        <f>IF(NOT(ISBLANK($D39)),Formula37," ")</f>
        <v xml:space="preserve"> </v>
      </c>
      <c r="L39" s="7" t="str">
        <f t="shared" si="1"/>
        <v>By 02/10/2019</v>
      </c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6" t="str">
        <f>IF(NOT(ISBLANK($D40)),Formula38," ")</f>
        <v xml:space="preserve"> </v>
      </c>
      <c r="L40" s="7" t="str">
        <f t="shared" si="1"/>
        <v>By 02/10/2019</v>
      </c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6" t="str">
        <f>IF(NOT(ISBLANK($D41)),Formula39," ")</f>
        <v xml:space="preserve"> </v>
      </c>
      <c r="L41" s="7" t="str">
        <f t="shared" si="1"/>
        <v>By 02/10/2019</v>
      </c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6" t="str">
        <f>IF(NOT(ISBLANK($D42)),Formula40," ")</f>
        <v xml:space="preserve"> </v>
      </c>
      <c r="L42" s="7" t="str">
        <f t="shared" si="1"/>
        <v>By 02/10/2019</v>
      </c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6" t="str">
        <f>IF(NOT(ISBLANK($D43)),Formula41," ")</f>
        <v xml:space="preserve"> </v>
      </c>
      <c r="L43" s="7" t="str">
        <f t="shared" si="1"/>
        <v>By 02/10/2019</v>
      </c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6" t="str">
        <f>IF(NOT(ISBLANK($D44)),Formula42," ")</f>
        <v xml:space="preserve"> </v>
      </c>
      <c r="L44" s="7" t="str">
        <f t="shared" si="1"/>
        <v>By 02/10/2019</v>
      </c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6" t="str">
        <f>IF(NOT(ISBLANK($D45)),Formula43," ")</f>
        <v xml:space="preserve"> </v>
      </c>
      <c r="L45" s="7" t="str">
        <f t="shared" si="1"/>
        <v>By 02/10/2019</v>
      </c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6" t="str">
        <f>IF(NOT(ISBLANK($D46)),Formula44," ")</f>
        <v xml:space="preserve"> </v>
      </c>
      <c r="L46" s="7" t="str">
        <f t="shared" si="1"/>
        <v>By 02/10/2019</v>
      </c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6" t="str">
        <f>IF(NOT(ISBLANK($D47)),Formula45," ")</f>
        <v xml:space="preserve"> </v>
      </c>
      <c r="L47" s="7" t="str">
        <f t="shared" si="1"/>
        <v>By 02/10/2019</v>
      </c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6" t="str">
        <f>IF(NOT(ISBLANK($D48)),Formula46," ")</f>
        <v xml:space="preserve"> </v>
      </c>
      <c r="L48" s="7" t="str">
        <f t="shared" si="1"/>
        <v>By 02/10/2019</v>
      </c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6" t="str">
        <f>IF(NOT(ISBLANK($D49)),Formula47," ")</f>
        <v xml:space="preserve"> </v>
      </c>
      <c r="L49" s="7" t="str">
        <f t="shared" si="1"/>
        <v>By 02/10/2019</v>
      </c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6" t="str">
        <f>IF(NOT(ISBLANK($D50)),Formula48," ")</f>
        <v xml:space="preserve"> </v>
      </c>
      <c r="L50" s="7" t="str">
        <f t="shared" si="1"/>
        <v>By 02/10/2019</v>
      </c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6" t="str">
        <f>IF(NOT(ISBLANK($D51)),Formula49," ")</f>
        <v xml:space="preserve"> </v>
      </c>
      <c r="L51" s="7" t="str">
        <f t="shared" si="1"/>
        <v>By 02/10/2019</v>
      </c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6" t="str">
        <f>IF(NOT(ISBLANK($D52)),Formula50," ")</f>
        <v xml:space="preserve"> </v>
      </c>
      <c r="L52" s="7" t="str">
        <f t="shared" si="1"/>
        <v>By 02/10/2019</v>
      </c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6" t="str">
        <f>IF(NOT(ISBLANK($D53)),Formula51," ")</f>
        <v xml:space="preserve"> </v>
      </c>
      <c r="L53" s="7" t="str">
        <f t="shared" si="1"/>
        <v>By 02/10/2019</v>
      </c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6" t="str">
        <f>IF(NOT(ISBLANK($D54)),Formula52," ")</f>
        <v xml:space="preserve"> </v>
      </c>
      <c r="L54" s="7" t="str">
        <f t="shared" si="1"/>
        <v>By 02/10/2019</v>
      </c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6" t="str">
        <f>IF(NOT(ISBLANK($D55)),Formula53," ")</f>
        <v xml:space="preserve"> </v>
      </c>
      <c r="L55" s="7" t="str">
        <f t="shared" si="1"/>
        <v>By 02/10/2019</v>
      </c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6" t="str">
        <f>IF(NOT(ISBLANK($D56)),Formula54," ")</f>
        <v xml:space="preserve"> </v>
      </c>
      <c r="L56" s="7" t="str">
        <f t="shared" si="1"/>
        <v>By 02/10/2019</v>
      </c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6" t="str">
        <f>IF(NOT(ISBLANK($D57)),Formula55," ")</f>
        <v xml:space="preserve"> </v>
      </c>
      <c r="L57" s="7" t="str">
        <f t="shared" si="1"/>
        <v>By 02/10/2019</v>
      </c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6" t="str">
        <f>IF(NOT(ISBLANK($D58)),Formula56," ")</f>
        <v xml:space="preserve"> </v>
      </c>
      <c r="L58" s="7" t="str">
        <f t="shared" si="1"/>
        <v>By 02/10/2019</v>
      </c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6" t="str">
        <f>IF(NOT(ISBLANK($D59)),Formula57," ")</f>
        <v xml:space="preserve"> </v>
      </c>
      <c r="L59" s="7" t="str">
        <f t="shared" si="1"/>
        <v>By 02/10/2019</v>
      </c>
    </row>
    <row r="60" spans="1:1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6" t="str">
        <f>IF(NOT(ISBLANK($D60)),Formula58," ")</f>
        <v xml:space="preserve"> </v>
      </c>
      <c r="L60" s="7" t="str">
        <f t="shared" si="1"/>
        <v>By 02/10/2019</v>
      </c>
    </row>
    <row r="61" spans="1:1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6" t="str">
        <f>IF(NOT(ISBLANK($D61)),Formula59," ")</f>
        <v xml:space="preserve"> </v>
      </c>
      <c r="L61" s="7" t="str">
        <f t="shared" si="1"/>
        <v>By 02/10/2019</v>
      </c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6" t="str">
        <f>IF(NOT(ISBLANK($D62)),Formula60," ")</f>
        <v xml:space="preserve"> </v>
      </c>
      <c r="L62" s="7" t="str">
        <f t="shared" si="1"/>
        <v>By 02/10/2019</v>
      </c>
    </row>
    <row r="63" spans="1:1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6" t="str">
        <f>IF(NOT(ISBLANK($D63)),Formula61," ")</f>
        <v xml:space="preserve"> </v>
      </c>
      <c r="L63" s="7" t="str">
        <f t="shared" si="1"/>
        <v>By 02/10/2019</v>
      </c>
    </row>
    <row r="64" spans="1:1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6" t="str">
        <f>IF(NOT(ISBLANK($D64)),Formula62," ")</f>
        <v xml:space="preserve"> </v>
      </c>
      <c r="L64" s="7" t="str">
        <f t="shared" si="1"/>
        <v>By 02/10/2019</v>
      </c>
    </row>
    <row r="65" spans="1:1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6" t="str">
        <f>IF(NOT(ISBLANK($D65)),Formula63," ")</f>
        <v xml:space="preserve"> </v>
      </c>
      <c r="L65" s="7" t="str">
        <f t="shared" si="1"/>
        <v>By 02/10/2019</v>
      </c>
    </row>
    <row r="66" spans="1:1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6" t="str">
        <f>IF(NOT(ISBLANK($D66)),Formula64," ")</f>
        <v xml:space="preserve"> </v>
      </c>
      <c r="L66" s="7" t="str">
        <f t="shared" si="1"/>
        <v>By 02/10/2019</v>
      </c>
    </row>
    <row r="67" spans="1:1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6" t="str">
        <f>IF(NOT(ISBLANK($D67)),Formula65," ")</f>
        <v xml:space="preserve"> </v>
      </c>
      <c r="L67" s="7" t="str">
        <f t="shared" ref="L67:L98" si="2">IF($F67="Yes","As soon as possible",IF($G67="Yes","As soon as possible",IF($H67="Yes","As soon as possible",IF($D67="No","Within 6 months of start date",IF($E67="Yes","At earliest opportunity",IF($I67="Yes","At earliest opportunity",IF($J67="Yes","By 02/10/2018","By 02/10/2019")))))))</f>
        <v>By 02/10/2019</v>
      </c>
    </row>
    <row r="68" spans="1:1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6" t="str">
        <f>IF(NOT(ISBLANK($D68)),Formula66," ")</f>
        <v xml:space="preserve"> </v>
      </c>
      <c r="L68" s="7" t="str">
        <f t="shared" si="2"/>
        <v>By 02/10/2019</v>
      </c>
    </row>
    <row r="69" spans="1:1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6" t="str">
        <f>IF(NOT(ISBLANK($D69)),Formula67," ")</f>
        <v xml:space="preserve"> </v>
      </c>
      <c r="L69" s="7" t="str">
        <f t="shared" si="2"/>
        <v>By 02/10/2019</v>
      </c>
    </row>
    <row r="70" spans="1:1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6" t="str">
        <f>IF(NOT(ISBLANK($D70)),Formula68," ")</f>
        <v xml:space="preserve"> </v>
      </c>
      <c r="L70" s="7" t="str">
        <f t="shared" si="2"/>
        <v>By 02/10/2019</v>
      </c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6" t="str">
        <f>IF(NOT(ISBLANK($D71)),Formula69," ")</f>
        <v xml:space="preserve"> </v>
      </c>
      <c r="L71" s="7" t="str">
        <f t="shared" si="2"/>
        <v>By 02/10/2019</v>
      </c>
    </row>
    <row r="72" spans="1:1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6" t="str">
        <f>IF(NOT(ISBLANK($D72)),Formula70," ")</f>
        <v xml:space="preserve"> </v>
      </c>
      <c r="L72" s="7" t="str">
        <f t="shared" si="2"/>
        <v>By 02/10/2019</v>
      </c>
    </row>
    <row r="73" spans="1:1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6" t="str">
        <f>IF(NOT(ISBLANK($D73)),Formula71," ")</f>
        <v xml:space="preserve"> </v>
      </c>
      <c r="L73" s="7" t="str">
        <f t="shared" si="2"/>
        <v>By 02/10/2019</v>
      </c>
    </row>
    <row r="74" spans="1:1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6" t="str">
        <f>IF(NOT(ISBLANK($D74)),Formula72," ")</f>
        <v xml:space="preserve"> </v>
      </c>
      <c r="L74" s="7" t="str">
        <f t="shared" si="2"/>
        <v>By 02/10/2019</v>
      </c>
    </row>
    <row r="75" spans="1:1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6" t="str">
        <f>IF(NOT(ISBLANK($D75)),Formula73," ")</f>
        <v xml:space="preserve"> </v>
      </c>
      <c r="L75" s="7" t="str">
        <f t="shared" si="2"/>
        <v>By 02/10/2019</v>
      </c>
    </row>
    <row r="76" spans="1:1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6" t="str">
        <f>IF(NOT(ISBLANK($D76)),Formula74," ")</f>
        <v xml:space="preserve"> </v>
      </c>
      <c r="L76" s="7" t="str">
        <f t="shared" si="2"/>
        <v>By 02/10/2019</v>
      </c>
    </row>
    <row r="77" spans="1:1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6" t="str">
        <f>IF(NOT(ISBLANK($D77)),Formula75," ")</f>
        <v xml:space="preserve"> </v>
      </c>
      <c r="L77" s="7" t="str">
        <f t="shared" si="2"/>
        <v>By 02/10/2019</v>
      </c>
    </row>
    <row r="78" spans="1:1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6" t="str">
        <f>IF(NOT(ISBLANK($D78)),Formula76," ")</f>
        <v xml:space="preserve"> </v>
      </c>
      <c r="L78" s="7" t="str">
        <f t="shared" si="2"/>
        <v>By 02/10/2019</v>
      </c>
    </row>
    <row r="79" spans="1:1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6" t="str">
        <f>IF(NOT(ISBLANK($D79)),Formula77," ")</f>
        <v xml:space="preserve"> </v>
      </c>
      <c r="L79" s="7" t="str">
        <f t="shared" si="2"/>
        <v>By 02/10/2019</v>
      </c>
    </row>
    <row r="80" spans="1:1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6" t="str">
        <f>IF(NOT(ISBLANK($D80)),Formula78," ")</f>
        <v xml:space="preserve"> </v>
      </c>
      <c r="L80" s="7" t="str">
        <f t="shared" si="2"/>
        <v>By 02/10/2019</v>
      </c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6" t="str">
        <f>IF(NOT(ISBLANK($D81)),Formula79," ")</f>
        <v xml:space="preserve"> </v>
      </c>
      <c r="L81" s="7" t="str">
        <f t="shared" si="2"/>
        <v>By 02/10/2019</v>
      </c>
    </row>
    <row r="82" spans="1:1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6" t="str">
        <f>IF(NOT(ISBLANK($D82)),Formula80," ")</f>
        <v xml:space="preserve"> </v>
      </c>
      <c r="L82" s="7" t="str">
        <f t="shared" si="2"/>
        <v>By 02/10/2019</v>
      </c>
    </row>
    <row r="83" spans="1:1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6" t="str">
        <f>IF(NOT(ISBLANK($D83)),Formula81," ")</f>
        <v xml:space="preserve"> </v>
      </c>
      <c r="L83" s="7" t="str">
        <f t="shared" si="2"/>
        <v>By 02/10/2019</v>
      </c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6" t="str">
        <f>IF(NOT(ISBLANK($D84)),Formula82," ")</f>
        <v xml:space="preserve"> </v>
      </c>
      <c r="L84" s="7" t="str">
        <f t="shared" si="2"/>
        <v>By 02/10/2019</v>
      </c>
    </row>
    <row r="85" spans="1:1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6" t="str">
        <f>IF(NOT(ISBLANK($D85)),Formula83," ")</f>
        <v xml:space="preserve"> </v>
      </c>
      <c r="L85" s="7" t="str">
        <f t="shared" si="2"/>
        <v>By 02/10/2019</v>
      </c>
    </row>
    <row r="86" spans="1:1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6" t="str">
        <f>IF(NOT(ISBLANK($D86)),Formula84," ")</f>
        <v xml:space="preserve"> </v>
      </c>
      <c r="L86" s="7" t="str">
        <f t="shared" si="2"/>
        <v>By 02/10/2019</v>
      </c>
    </row>
    <row r="87" spans="1:1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6" t="str">
        <f>IF(NOT(ISBLANK($D87)),Formula85," ")</f>
        <v xml:space="preserve"> </v>
      </c>
      <c r="L87" s="7" t="str">
        <f t="shared" si="2"/>
        <v>By 02/10/2019</v>
      </c>
    </row>
    <row r="88" spans="1:1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6" t="str">
        <f>IF(NOT(ISBLANK($D88)),Formula86," ")</f>
        <v xml:space="preserve"> </v>
      </c>
      <c r="L88" s="7" t="str">
        <f t="shared" si="2"/>
        <v>By 02/10/2019</v>
      </c>
    </row>
    <row r="89" spans="1:1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6" t="str">
        <f>IF(NOT(ISBLANK($D89)),Formula87," ")</f>
        <v xml:space="preserve"> </v>
      </c>
      <c r="L89" s="7" t="str">
        <f t="shared" si="2"/>
        <v>By 02/10/2019</v>
      </c>
    </row>
    <row r="90" spans="1:1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6" t="str">
        <f>IF(NOT(ISBLANK($D90)),Formula88," ")</f>
        <v xml:space="preserve"> </v>
      </c>
      <c r="L90" s="7" t="str">
        <f t="shared" si="2"/>
        <v>By 02/10/2019</v>
      </c>
    </row>
    <row r="91" spans="1:1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6" t="str">
        <f>IF(NOT(ISBLANK($D91)),Formula89," ")</f>
        <v xml:space="preserve"> </v>
      </c>
      <c r="L91" s="7" t="str">
        <f t="shared" si="2"/>
        <v>By 02/10/2019</v>
      </c>
    </row>
    <row r="92" spans="1:1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6" t="str">
        <f>IF(NOT(ISBLANK($D92)),Formula90," ")</f>
        <v xml:space="preserve"> </v>
      </c>
      <c r="L92" s="7" t="str">
        <f t="shared" si="2"/>
        <v>By 02/10/2019</v>
      </c>
    </row>
    <row r="93" spans="1:1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6" t="str">
        <f>IF(NOT(ISBLANK($D93)),Formula91," ")</f>
        <v xml:space="preserve"> </v>
      </c>
      <c r="L93" s="7" t="str">
        <f t="shared" si="2"/>
        <v>By 02/10/2019</v>
      </c>
    </row>
    <row r="94" spans="1:1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6" t="str">
        <f>IF(NOT(ISBLANK($D94)),Formula92," ")</f>
        <v xml:space="preserve"> </v>
      </c>
      <c r="L94" s="7" t="str">
        <f t="shared" si="2"/>
        <v>By 02/10/2019</v>
      </c>
    </row>
    <row r="95" spans="1:1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6" t="str">
        <f>IF(NOT(ISBLANK($D95)),Formula93," ")</f>
        <v xml:space="preserve"> </v>
      </c>
      <c r="L95" s="7" t="str">
        <f t="shared" si="2"/>
        <v>By 02/10/2019</v>
      </c>
    </row>
    <row r="96" spans="1:1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6" t="str">
        <f>IF(NOT(ISBLANK($D96)),Formula94," ")</f>
        <v xml:space="preserve"> </v>
      </c>
      <c r="L96" s="7" t="str">
        <f t="shared" si="2"/>
        <v>By 02/10/2019</v>
      </c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6" t="str">
        <f>IF(NOT(ISBLANK($D97)),Formula95," ")</f>
        <v xml:space="preserve"> </v>
      </c>
      <c r="L97" s="7" t="str">
        <f t="shared" si="2"/>
        <v>By 02/10/2019</v>
      </c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6" t="str">
        <f>IF(NOT(ISBLANK($D98)),Formula96," ")</f>
        <v xml:space="preserve"> </v>
      </c>
      <c r="L98" s="7" t="str">
        <f t="shared" si="2"/>
        <v>By 02/10/2019</v>
      </c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6" t="str">
        <f>IF(NOT(ISBLANK($D99)),Formula97," ")</f>
        <v xml:space="preserve"> </v>
      </c>
      <c r="L99" s="7" t="str">
        <f t="shared" ref="L99:L130" si="3">IF($F99="Yes","As soon as possible",IF($G99="Yes","As soon as possible",IF($H99="Yes","As soon as possible",IF($D99="No","Within 6 months of start date",IF($E99="Yes","At earliest opportunity",IF($I99="Yes","At earliest opportunity",IF($J99="Yes","By 02/10/2018","By 02/10/2019")))))))</f>
        <v>By 02/10/2019</v>
      </c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6" t="str">
        <f>IF(NOT(ISBLANK($D100)),Formula98," ")</f>
        <v xml:space="preserve"> </v>
      </c>
      <c r="L100" s="7" t="str">
        <f t="shared" si="3"/>
        <v>By 02/10/2019</v>
      </c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6" t="str">
        <f>IF(NOT(ISBLANK($D101)),Formula99," ")</f>
        <v xml:space="preserve"> </v>
      </c>
      <c r="L101" s="7" t="str">
        <f t="shared" si="3"/>
        <v>By 02/10/2019</v>
      </c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6" t="str">
        <f>IF(NOT(ISBLANK($D102)),Formula100," ")</f>
        <v xml:space="preserve"> </v>
      </c>
      <c r="L102" s="7" t="str">
        <f t="shared" si="3"/>
        <v>By 02/10/2019</v>
      </c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6" t="str">
        <f>IF(NOT(ISBLANK($D103)),Formula101," ")</f>
        <v xml:space="preserve"> </v>
      </c>
      <c r="L103" s="7" t="str">
        <f t="shared" si="3"/>
        <v>By 02/10/2019</v>
      </c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6" t="str">
        <f>IF(NOT(ISBLANK($D104)),Formula102," ")</f>
        <v xml:space="preserve"> </v>
      </c>
      <c r="L104" s="7" t="str">
        <f t="shared" si="3"/>
        <v>By 02/10/2019</v>
      </c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6" t="str">
        <f>IF(NOT(ISBLANK($D105)),Formula103," ")</f>
        <v xml:space="preserve"> </v>
      </c>
      <c r="L105" s="7" t="str">
        <f t="shared" si="3"/>
        <v>By 02/10/2019</v>
      </c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6" t="str">
        <f>IF(NOT(ISBLANK($D106)),Formula104," ")</f>
        <v xml:space="preserve"> </v>
      </c>
      <c r="L106" s="7" t="str">
        <f t="shared" si="3"/>
        <v>By 02/10/2019</v>
      </c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6" t="str">
        <f>IF(NOT(ISBLANK($D107)),Formula105," ")</f>
        <v xml:space="preserve"> </v>
      </c>
      <c r="L107" s="7" t="str">
        <f t="shared" si="3"/>
        <v>By 02/10/2019</v>
      </c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6" t="str">
        <f>IF(NOT(ISBLANK($D108)),Formula106," ")</f>
        <v xml:space="preserve"> </v>
      </c>
      <c r="L108" s="7" t="str">
        <f t="shared" si="3"/>
        <v>By 02/10/2019</v>
      </c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6" t="str">
        <f>IF(NOT(ISBLANK($D109)),Formula107," ")</f>
        <v xml:space="preserve"> </v>
      </c>
      <c r="L109" s="7" t="str">
        <f t="shared" si="3"/>
        <v>By 02/10/2019</v>
      </c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6" t="str">
        <f>IF(NOT(ISBLANK($D110)),Formula108," ")</f>
        <v xml:space="preserve"> </v>
      </c>
      <c r="L110" s="7" t="str">
        <f t="shared" si="3"/>
        <v>By 02/10/2019</v>
      </c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6" t="str">
        <f>IF(NOT(ISBLANK($D111)),Formula109," ")</f>
        <v xml:space="preserve"> </v>
      </c>
      <c r="L111" s="7" t="str">
        <f t="shared" si="3"/>
        <v>By 02/10/2019</v>
      </c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6" t="str">
        <f>IF(NOT(ISBLANK($D112)),Formula110," ")</f>
        <v xml:space="preserve"> </v>
      </c>
      <c r="L112" s="7" t="str">
        <f t="shared" si="3"/>
        <v>By 02/10/2019</v>
      </c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6" t="str">
        <f>IF(NOT(ISBLANK($D113)),Formula111," ")</f>
        <v xml:space="preserve"> </v>
      </c>
      <c r="L113" s="7" t="str">
        <f t="shared" si="3"/>
        <v>By 02/10/2019</v>
      </c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6" t="str">
        <f>IF(NOT(ISBLANK($D114)),Formula112," ")</f>
        <v xml:space="preserve"> </v>
      </c>
      <c r="L114" s="7" t="str">
        <f t="shared" si="3"/>
        <v>By 02/10/2019</v>
      </c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6" t="str">
        <f>IF(NOT(ISBLANK($D115)),Formula113," ")</f>
        <v xml:space="preserve"> </v>
      </c>
      <c r="L115" s="7" t="str">
        <f t="shared" si="3"/>
        <v>By 02/10/2019</v>
      </c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6" t="str">
        <f>IF(NOT(ISBLANK($D116)),Formula114," ")</f>
        <v xml:space="preserve"> </v>
      </c>
      <c r="L116" s="7" t="str">
        <f t="shared" si="3"/>
        <v>By 02/10/2019</v>
      </c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6" t="str">
        <f>IF(NOT(ISBLANK($D117)),Formula115," ")</f>
        <v xml:space="preserve"> </v>
      </c>
      <c r="L117" s="7" t="str">
        <f t="shared" si="3"/>
        <v>By 02/10/2019</v>
      </c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6" t="str">
        <f>IF(NOT(ISBLANK($D118)),Formula116," ")</f>
        <v xml:space="preserve"> </v>
      </c>
      <c r="L118" s="7" t="str">
        <f t="shared" si="3"/>
        <v>By 02/10/2019</v>
      </c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6" t="str">
        <f>IF(NOT(ISBLANK($D119)),Formula117," ")</f>
        <v xml:space="preserve"> </v>
      </c>
      <c r="L119" s="7" t="str">
        <f t="shared" si="3"/>
        <v>By 02/10/2019</v>
      </c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6" t="str">
        <f>IF(NOT(ISBLANK($D120)),Formula118," ")</f>
        <v xml:space="preserve"> </v>
      </c>
      <c r="L120" s="7" t="str">
        <f t="shared" si="3"/>
        <v>By 02/10/2019</v>
      </c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6" t="str">
        <f>IF(NOT(ISBLANK($D121)),Formula119," ")</f>
        <v xml:space="preserve"> </v>
      </c>
      <c r="L121" s="7" t="str">
        <f t="shared" si="3"/>
        <v>By 02/10/2019</v>
      </c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6" t="str">
        <f>IF(NOT(ISBLANK($D122)),Formula120," ")</f>
        <v xml:space="preserve"> </v>
      </c>
      <c r="L122" s="7" t="str">
        <f t="shared" si="3"/>
        <v>By 02/10/2019</v>
      </c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6" t="str">
        <f>IF(NOT(ISBLANK($D123)),Formula121," ")</f>
        <v xml:space="preserve"> </v>
      </c>
      <c r="L123" s="7" t="str">
        <f t="shared" si="3"/>
        <v>By 02/10/2019</v>
      </c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6" t="str">
        <f>IF(NOT(ISBLANK($D124)),Formula122," ")</f>
        <v xml:space="preserve"> </v>
      </c>
      <c r="L124" s="7" t="str">
        <f t="shared" si="3"/>
        <v>By 02/10/2019</v>
      </c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6" t="str">
        <f>IF(NOT(ISBLANK($D125)),Formula123," ")</f>
        <v xml:space="preserve"> </v>
      </c>
      <c r="L125" s="7" t="str">
        <f t="shared" si="3"/>
        <v>By 02/10/2019</v>
      </c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6" t="str">
        <f>IF(NOT(ISBLANK($D126)),Formula124," ")</f>
        <v xml:space="preserve"> </v>
      </c>
      <c r="L126" s="7" t="str">
        <f t="shared" si="3"/>
        <v>By 02/10/2019</v>
      </c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6" t="str">
        <f>IF(NOT(ISBLANK($D127)),Formula125," ")</f>
        <v xml:space="preserve"> </v>
      </c>
      <c r="L127" s="7" t="str">
        <f t="shared" si="3"/>
        <v>By 02/10/2019</v>
      </c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6" t="str">
        <f>IF(NOT(ISBLANK($D128)),Formula126," ")</f>
        <v xml:space="preserve"> </v>
      </c>
      <c r="L128" s="7" t="str">
        <f t="shared" si="3"/>
        <v>By 02/10/2019</v>
      </c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6" t="str">
        <f>IF(NOT(ISBLANK($D129)),Formula127," ")</f>
        <v xml:space="preserve"> </v>
      </c>
      <c r="L129" s="7" t="str">
        <f t="shared" si="3"/>
        <v>By 02/10/2019</v>
      </c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6" t="str">
        <f>IF(NOT(ISBLANK($D130)),Formula128," ")</f>
        <v xml:space="preserve"> </v>
      </c>
      <c r="L130" s="7" t="str">
        <f t="shared" si="3"/>
        <v>By 02/10/2019</v>
      </c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6" t="str">
        <f>IF(NOT(ISBLANK($D131)),Formula129," ")</f>
        <v xml:space="preserve"> </v>
      </c>
      <c r="L131" s="7" t="str">
        <f t="shared" ref="L131:L162" si="4">IF($F131="Yes","As soon as possible",IF($G131="Yes","As soon as possible",IF($H131="Yes","As soon as possible",IF($D131="No","Within 6 months of start date",IF($E131="Yes","At earliest opportunity",IF($I131="Yes","At earliest opportunity",IF($J131="Yes","By 02/10/2018","By 02/10/2019")))))))</f>
        <v>By 02/10/2019</v>
      </c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6" t="str">
        <f>IF(NOT(ISBLANK($D132)),Formula130," ")</f>
        <v xml:space="preserve"> </v>
      </c>
      <c r="L132" s="7" t="str">
        <f t="shared" si="4"/>
        <v>By 02/10/2019</v>
      </c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6" t="str">
        <f>IF(NOT(ISBLANK($D133)),Formula131," ")</f>
        <v xml:space="preserve"> </v>
      </c>
      <c r="L133" s="7" t="str">
        <f t="shared" si="4"/>
        <v>By 02/10/2019</v>
      </c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6" t="str">
        <f>IF(NOT(ISBLANK($D134)),Formula132," ")</f>
        <v xml:space="preserve"> </v>
      </c>
      <c r="L134" s="7" t="str">
        <f t="shared" si="4"/>
        <v>By 02/10/2019</v>
      </c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6" t="str">
        <f>IF(NOT(ISBLANK($D135)),Formula133," ")</f>
        <v xml:space="preserve"> </v>
      </c>
      <c r="L135" s="7" t="str">
        <f t="shared" si="4"/>
        <v>By 02/10/2019</v>
      </c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6" t="str">
        <f>IF(NOT(ISBLANK($D136)),Formula134," ")</f>
        <v xml:space="preserve"> </v>
      </c>
      <c r="L136" s="7" t="str">
        <f t="shared" si="4"/>
        <v>By 02/10/2019</v>
      </c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6" t="str">
        <f>IF(NOT(ISBLANK($D137)),Formula135," ")</f>
        <v xml:space="preserve"> </v>
      </c>
      <c r="L137" s="7" t="str">
        <f t="shared" si="4"/>
        <v>By 02/10/2019</v>
      </c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6" t="str">
        <f>IF(NOT(ISBLANK($D138)),Formula136," ")</f>
        <v xml:space="preserve"> </v>
      </c>
      <c r="L138" s="7" t="str">
        <f t="shared" si="4"/>
        <v>By 02/10/2019</v>
      </c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6" t="str">
        <f>IF(NOT(ISBLANK($D139)),Formula137," ")</f>
        <v xml:space="preserve"> </v>
      </c>
      <c r="L139" s="7" t="str">
        <f t="shared" si="4"/>
        <v>By 02/10/2019</v>
      </c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6" t="str">
        <f>IF(NOT(ISBLANK($D140)),Formula138," ")</f>
        <v xml:space="preserve"> </v>
      </c>
      <c r="L140" s="7" t="str">
        <f t="shared" si="4"/>
        <v>By 02/10/2019</v>
      </c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6" t="str">
        <f>IF(NOT(ISBLANK($D141)),Formula139," ")</f>
        <v xml:space="preserve"> </v>
      </c>
      <c r="L141" s="7" t="str">
        <f t="shared" si="4"/>
        <v>By 02/10/2019</v>
      </c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6" t="str">
        <f>IF(NOT(ISBLANK($D142)),Formula140," ")</f>
        <v xml:space="preserve"> </v>
      </c>
      <c r="L142" s="7" t="str">
        <f t="shared" si="4"/>
        <v>By 02/10/2019</v>
      </c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6" t="str">
        <f>IF(NOT(ISBLANK($D143)),Formula141," ")</f>
        <v xml:space="preserve"> </v>
      </c>
      <c r="L143" s="7" t="str">
        <f t="shared" si="4"/>
        <v>By 02/10/2019</v>
      </c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6" t="str">
        <f>IF(NOT(ISBLANK($D144)),Formula142," ")</f>
        <v xml:space="preserve"> </v>
      </c>
      <c r="L144" s="7" t="str">
        <f t="shared" si="4"/>
        <v>By 02/10/2019</v>
      </c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6" t="str">
        <f>IF(NOT(ISBLANK($D145)),Formula143," ")</f>
        <v xml:space="preserve"> </v>
      </c>
      <c r="L145" s="7" t="str">
        <f t="shared" si="4"/>
        <v>By 02/10/2019</v>
      </c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6" t="str">
        <f>IF(NOT(ISBLANK($D146)),Formula144," ")</f>
        <v xml:space="preserve"> </v>
      </c>
      <c r="L146" s="7" t="str">
        <f t="shared" si="4"/>
        <v>By 02/10/2019</v>
      </c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6" t="str">
        <f>IF(NOT(ISBLANK($D147)),Formula145," ")</f>
        <v xml:space="preserve"> </v>
      </c>
      <c r="L147" s="7" t="str">
        <f t="shared" si="4"/>
        <v>By 02/10/2019</v>
      </c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6" t="str">
        <f>IF(NOT(ISBLANK($D148)),Formula146," ")</f>
        <v xml:space="preserve"> </v>
      </c>
      <c r="L148" s="7" t="str">
        <f t="shared" si="4"/>
        <v>By 02/10/2019</v>
      </c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6" t="str">
        <f>IF(NOT(ISBLANK($D149)),Formula147," ")</f>
        <v xml:space="preserve"> </v>
      </c>
      <c r="L149" s="7" t="str">
        <f t="shared" si="4"/>
        <v>By 02/10/2019</v>
      </c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6" t="str">
        <f>IF(NOT(ISBLANK($D150)),Formula148," ")</f>
        <v xml:space="preserve"> </v>
      </c>
      <c r="L150" s="7" t="str">
        <f t="shared" si="4"/>
        <v>By 02/10/2019</v>
      </c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6" t="str">
        <f>IF(NOT(ISBLANK($D151)),Formula149," ")</f>
        <v xml:space="preserve"> </v>
      </c>
      <c r="L151" s="7" t="str">
        <f t="shared" si="4"/>
        <v>By 02/10/2019</v>
      </c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6" t="str">
        <f>IF(NOT(ISBLANK($D152)),Formula150," ")</f>
        <v xml:space="preserve"> </v>
      </c>
      <c r="L152" s="7" t="str">
        <f t="shared" si="4"/>
        <v>By 02/10/2019</v>
      </c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6" t="str">
        <f>IF(NOT(ISBLANK($D153)),Formula151," ")</f>
        <v xml:space="preserve"> </v>
      </c>
      <c r="L153" s="7" t="str">
        <f t="shared" si="4"/>
        <v>By 02/10/2019</v>
      </c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6" t="str">
        <f>IF(NOT(ISBLANK($D154)),Formula152," ")</f>
        <v xml:space="preserve"> </v>
      </c>
      <c r="L154" s="7" t="str">
        <f t="shared" si="4"/>
        <v>By 02/10/2019</v>
      </c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6" t="str">
        <f>IF(NOT(ISBLANK($D155)),Formula153," ")</f>
        <v xml:space="preserve"> </v>
      </c>
      <c r="L155" s="7" t="str">
        <f t="shared" si="4"/>
        <v>By 02/10/2019</v>
      </c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6" t="str">
        <f>IF(NOT(ISBLANK($D156)),Formula154," ")</f>
        <v xml:space="preserve"> </v>
      </c>
      <c r="L156" s="7" t="str">
        <f t="shared" si="4"/>
        <v>By 02/10/2019</v>
      </c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6" t="str">
        <f>IF(NOT(ISBLANK($D157)),Formula155," ")</f>
        <v xml:space="preserve"> </v>
      </c>
      <c r="L157" s="7" t="str">
        <f t="shared" si="4"/>
        <v>By 02/10/2019</v>
      </c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6" t="str">
        <f>IF(NOT(ISBLANK($D158)),Formula156," ")</f>
        <v xml:space="preserve"> </v>
      </c>
      <c r="L158" s="7" t="str">
        <f t="shared" si="4"/>
        <v>By 02/10/2019</v>
      </c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6" t="str">
        <f>IF(NOT(ISBLANK($D159)),Formula157," ")</f>
        <v xml:space="preserve"> </v>
      </c>
      <c r="L159" s="7" t="str">
        <f t="shared" si="4"/>
        <v>By 02/10/2019</v>
      </c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6" t="str">
        <f>IF(NOT(ISBLANK($D160)),Formula158," ")</f>
        <v xml:space="preserve"> </v>
      </c>
      <c r="L160" s="7" t="str">
        <f t="shared" si="4"/>
        <v>By 02/10/2019</v>
      </c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6" t="str">
        <f>IF(NOT(ISBLANK($D161)),Formula159," ")</f>
        <v xml:space="preserve"> </v>
      </c>
      <c r="L161" s="7" t="str">
        <f t="shared" si="4"/>
        <v>By 02/10/2019</v>
      </c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6" t="str">
        <f>IF(NOT(ISBLANK($D162)),Formula160," ")</f>
        <v xml:space="preserve"> </v>
      </c>
      <c r="L162" s="7" t="str">
        <f t="shared" si="4"/>
        <v>By 02/10/2019</v>
      </c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6" t="str">
        <f>IF(NOT(ISBLANK($D163)),Formula161," ")</f>
        <v xml:space="preserve"> </v>
      </c>
      <c r="L163" s="7" t="str">
        <f t="shared" ref="L163:L194" si="5">IF($F163="Yes","As soon as possible",IF($G163="Yes","As soon as possible",IF($H163="Yes","As soon as possible",IF($D163="No","Within 6 months of start date",IF($E163="Yes","At earliest opportunity",IF($I163="Yes","At earliest opportunity",IF($J163="Yes","By 02/10/2018","By 02/10/2019")))))))</f>
        <v>By 02/10/2019</v>
      </c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6" t="str">
        <f>IF(NOT(ISBLANK($D164)),Formula162," ")</f>
        <v xml:space="preserve"> </v>
      </c>
      <c r="L164" s="7" t="str">
        <f t="shared" si="5"/>
        <v>By 02/10/2019</v>
      </c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6" t="str">
        <f>IF(NOT(ISBLANK($D165)),Formula163," ")</f>
        <v xml:space="preserve"> </v>
      </c>
      <c r="L165" s="7" t="str">
        <f t="shared" si="5"/>
        <v>By 02/10/2019</v>
      </c>
    </row>
    <row r="166" spans="1:1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6" t="str">
        <f>IF(NOT(ISBLANK($D166)),Formula164," ")</f>
        <v xml:space="preserve"> </v>
      </c>
      <c r="L166" s="7" t="str">
        <f t="shared" si="5"/>
        <v>By 02/10/2019</v>
      </c>
    </row>
    <row r="167" spans="1:1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6" t="str">
        <f>IF(NOT(ISBLANK($D167)),Formula165," ")</f>
        <v xml:space="preserve"> </v>
      </c>
      <c r="L167" s="7" t="str">
        <f t="shared" si="5"/>
        <v>By 02/10/2019</v>
      </c>
    </row>
    <row r="168" spans="1:1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6" t="str">
        <f>IF(NOT(ISBLANK($D168)),Formula166," ")</f>
        <v xml:space="preserve"> </v>
      </c>
      <c r="L168" s="7" t="str">
        <f t="shared" si="5"/>
        <v>By 02/10/2019</v>
      </c>
    </row>
    <row r="169" spans="1:1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6" t="str">
        <f>IF(NOT(ISBLANK($D169)),Formula167," ")</f>
        <v xml:space="preserve"> </v>
      </c>
      <c r="L169" s="7" t="str">
        <f t="shared" si="5"/>
        <v>By 02/10/2019</v>
      </c>
    </row>
    <row r="170" spans="1:1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6" t="str">
        <f>IF(NOT(ISBLANK($D170)),Formula168," ")</f>
        <v xml:space="preserve"> </v>
      </c>
      <c r="L170" s="7" t="str">
        <f t="shared" si="5"/>
        <v>By 02/10/2019</v>
      </c>
    </row>
    <row r="171" spans="1:1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6" t="str">
        <f>IF(NOT(ISBLANK($D171)),Formula169," ")</f>
        <v xml:space="preserve"> </v>
      </c>
      <c r="L171" s="7" t="str">
        <f t="shared" si="5"/>
        <v>By 02/10/2019</v>
      </c>
    </row>
    <row r="172" spans="1:1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6" t="str">
        <f>IF(NOT(ISBLANK($D172)),Formula170," ")</f>
        <v xml:space="preserve"> </v>
      </c>
      <c r="L172" s="7" t="str">
        <f t="shared" si="5"/>
        <v>By 02/10/2019</v>
      </c>
    </row>
    <row r="173" spans="1:1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6" t="str">
        <f>IF(NOT(ISBLANK($D173)),Formula171," ")</f>
        <v xml:space="preserve"> </v>
      </c>
      <c r="L173" s="7" t="str">
        <f t="shared" si="5"/>
        <v>By 02/10/2019</v>
      </c>
    </row>
    <row r="174" spans="1:1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6" t="str">
        <f>IF(NOT(ISBLANK($D174)),Formula172," ")</f>
        <v xml:space="preserve"> </v>
      </c>
      <c r="L174" s="7" t="str">
        <f t="shared" si="5"/>
        <v>By 02/10/2019</v>
      </c>
    </row>
    <row r="175" spans="1:1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6" t="str">
        <f>IF(NOT(ISBLANK($D175)),Formula173," ")</f>
        <v xml:space="preserve"> </v>
      </c>
      <c r="L175" s="7" t="str">
        <f t="shared" si="5"/>
        <v>By 02/10/2019</v>
      </c>
    </row>
    <row r="176" spans="1:1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6" t="str">
        <f>IF(NOT(ISBLANK($D176)),Formula174," ")</f>
        <v xml:space="preserve"> </v>
      </c>
      <c r="L176" s="7" t="str">
        <f t="shared" si="5"/>
        <v>By 02/10/2019</v>
      </c>
    </row>
    <row r="177" spans="1:1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6" t="str">
        <f>IF(NOT(ISBLANK($D177)),Formula175," ")</f>
        <v xml:space="preserve"> </v>
      </c>
      <c r="L177" s="7" t="str">
        <f t="shared" si="5"/>
        <v>By 02/10/2019</v>
      </c>
    </row>
    <row r="178" spans="1:1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6" t="str">
        <f>IF(NOT(ISBLANK($D178)),Formula176," ")</f>
        <v xml:space="preserve"> </v>
      </c>
      <c r="L178" s="7" t="str">
        <f t="shared" si="5"/>
        <v>By 02/10/2019</v>
      </c>
    </row>
    <row r="179" spans="1:1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6" t="str">
        <f>IF(NOT(ISBLANK($D179)),Formula177," ")</f>
        <v xml:space="preserve"> </v>
      </c>
      <c r="L179" s="7" t="str">
        <f t="shared" si="5"/>
        <v>By 02/10/2019</v>
      </c>
    </row>
    <row r="180" spans="1:1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6" t="str">
        <f>IF(NOT(ISBLANK($D180)),Formula178," ")</f>
        <v xml:space="preserve"> </v>
      </c>
      <c r="L180" s="7" t="str">
        <f t="shared" si="5"/>
        <v>By 02/10/2019</v>
      </c>
    </row>
    <row r="181" spans="1:1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6" t="str">
        <f>IF(NOT(ISBLANK($D181)),Formula179," ")</f>
        <v xml:space="preserve"> </v>
      </c>
      <c r="L181" s="7" t="str">
        <f t="shared" si="5"/>
        <v>By 02/10/2019</v>
      </c>
    </row>
    <row r="182" spans="1:1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6" t="str">
        <f>IF(NOT(ISBLANK($D182)),Formula180," ")</f>
        <v xml:space="preserve"> </v>
      </c>
      <c r="L182" s="7" t="str">
        <f t="shared" si="5"/>
        <v>By 02/10/2019</v>
      </c>
    </row>
    <row r="183" spans="1:1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6" t="str">
        <f>IF(NOT(ISBLANK($D183)),Formula181," ")</f>
        <v xml:space="preserve"> </v>
      </c>
      <c r="L183" s="7" t="str">
        <f t="shared" si="5"/>
        <v>By 02/10/2019</v>
      </c>
    </row>
    <row r="184" spans="1:1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6" t="str">
        <f>IF(NOT(ISBLANK($D184)),Formula182," ")</f>
        <v xml:space="preserve"> </v>
      </c>
      <c r="L184" s="7" t="str">
        <f t="shared" si="5"/>
        <v>By 02/10/2019</v>
      </c>
    </row>
    <row r="185" spans="1:1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6" t="str">
        <f>IF(NOT(ISBLANK($D185)),Formula183," ")</f>
        <v xml:space="preserve"> </v>
      </c>
      <c r="L185" s="7" t="str">
        <f t="shared" si="5"/>
        <v>By 02/10/2019</v>
      </c>
    </row>
    <row r="186" spans="1:1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 t="str">
        <f>IF(NOT(ISBLANK($D186)),Formula184," ")</f>
        <v xml:space="preserve"> </v>
      </c>
      <c r="L186" s="7" t="str">
        <f t="shared" si="5"/>
        <v>By 02/10/2019</v>
      </c>
    </row>
    <row r="187" spans="1:1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 t="str">
        <f>IF(NOT(ISBLANK($D187)),Formula185," ")</f>
        <v xml:space="preserve"> </v>
      </c>
      <c r="L187" s="7" t="str">
        <f t="shared" si="5"/>
        <v>By 02/10/2019</v>
      </c>
    </row>
    <row r="188" spans="1:1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 t="str">
        <f>IF(NOT(ISBLANK($D188)),Formula186," ")</f>
        <v xml:space="preserve"> </v>
      </c>
      <c r="L188" s="7" t="str">
        <f t="shared" si="5"/>
        <v>By 02/10/2019</v>
      </c>
    </row>
    <row r="189" spans="1:1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 t="str">
        <f>IF(NOT(ISBLANK($D189)),Formula187," ")</f>
        <v xml:space="preserve"> </v>
      </c>
      <c r="L189" s="7" t="str">
        <f t="shared" si="5"/>
        <v>By 02/10/2019</v>
      </c>
    </row>
    <row r="190" spans="1:1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 t="str">
        <f>IF(NOT(ISBLANK($D190)),Formula188," ")</f>
        <v xml:space="preserve"> </v>
      </c>
      <c r="L190" s="7" t="str">
        <f t="shared" si="5"/>
        <v>By 02/10/2019</v>
      </c>
    </row>
    <row r="191" spans="1:1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 t="str">
        <f>IF(NOT(ISBLANK($D191)),Formula189," ")</f>
        <v xml:space="preserve"> </v>
      </c>
      <c r="L191" s="7" t="str">
        <f t="shared" si="5"/>
        <v>By 02/10/2019</v>
      </c>
    </row>
    <row r="192" spans="1:1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6" t="str">
        <f>IF(NOT(ISBLANK($D192)),Formula190," ")</f>
        <v xml:space="preserve"> </v>
      </c>
      <c r="L192" s="7" t="str">
        <f t="shared" si="5"/>
        <v>By 02/10/2019</v>
      </c>
    </row>
    <row r="193" spans="1:1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6" t="str">
        <f>IF(NOT(ISBLANK($D193)),Formula191," ")</f>
        <v xml:space="preserve"> </v>
      </c>
      <c r="L193" s="7" t="str">
        <f t="shared" si="5"/>
        <v>By 02/10/2019</v>
      </c>
    </row>
    <row r="194" spans="1:1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6" t="str">
        <f>IF(NOT(ISBLANK($D194)),Formula192," ")</f>
        <v xml:space="preserve"> </v>
      </c>
      <c r="L194" s="7" t="str">
        <f t="shared" si="5"/>
        <v>By 02/10/2019</v>
      </c>
    </row>
    <row r="195" spans="1:1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6" t="str">
        <f>IF(NOT(ISBLANK($D195)),Formula193," ")</f>
        <v xml:space="preserve"> </v>
      </c>
      <c r="L195" s="7" t="str">
        <f t="shared" ref="L195:L202" si="6">IF($F195="Yes","As soon as possible",IF($G195="Yes","As soon as possible",IF($H195="Yes","As soon as possible",IF($D195="No","Within 6 months of start date",IF($E195="Yes","At earliest opportunity",IF($I195="Yes","At earliest opportunity",IF($J195="Yes","By 02/10/2018","By 02/10/2019")))))))</f>
        <v>By 02/10/2019</v>
      </c>
    </row>
    <row r="196" spans="1:1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6" t="str">
        <f>IF(NOT(ISBLANK($D196)),Formula194," ")</f>
        <v xml:space="preserve"> </v>
      </c>
      <c r="L196" s="7" t="str">
        <f t="shared" si="6"/>
        <v>By 02/10/2019</v>
      </c>
    </row>
    <row r="197" spans="1:1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6" t="str">
        <f>IF(NOT(ISBLANK($D197)),Formula195," ")</f>
        <v xml:space="preserve"> </v>
      </c>
      <c r="L197" s="7" t="str">
        <f t="shared" si="6"/>
        <v>By 02/10/2019</v>
      </c>
    </row>
    <row r="198" spans="1:1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6" t="str">
        <f>IF(NOT(ISBLANK($D198)),Formula196," ")</f>
        <v xml:space="preserve"> </v>
      </c>
      <c r="L198" s="7" t="str">
        <f t="shared" si="6"/>
        <v>By 02/10/2019</v>
      </c>
    </row>
    <row r="199" spans="1:1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6" t="str">
        <f>IF(NOT(ISBLANK($D199)),Formula197," ")</f>
        <v xml:space="preserve"> </v>
      </c>
      <c r="L199" s="7" t="str">
        <f t="shared" si="6"/>
        <v>By 02/10/2019</v>
      </c>
    </row>
    <row r="200" spans="1:1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6" t="str">
        <f>IF(NOT(ISBLANK($D200)),Formula198," ")</f>
        <v xml:space="preserve"> </v>
      </c>
      <c r="L200" s="7" t="str">
        <f t="shared" si="6"/>
        <v>By 02/10/2019</v>
      </c>
    </row>
    <row r="201" spans="1:1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6" t="str">
        <f>IF(NOT(ISBLANK($D201)),Formula199," ")</f>
        <v xml:space="preserve"> </v>
      </c>
      <c r="L201" s="7" t="str">
        <f t="shared" si="6"/>
        <v>By 02/10/2019</v>
      </c>
    </row>
    <row r="202" spans="1:1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6" t="str">
        <f t="shared" ref="K202" si="7">IF(NOT(ISBLANK($D202)),Formula200," ")</f>
        <v xml:space="preserve"> </v>
      </c>
      <c r="L202" s="7" t="str">
        <f t="shared" si="6"/>
        <v>By 02/10/2019</v>
      </c>
    </row>
  </sheetData>
  <sheetProtection password="CACD" sheet="1" objects="1" scenarios="1" formatCells="0" formatColumns="0" insertColumns="0"/>
  <mergeCells count="1">
    <mergeCell ref="A1:J1"/>
  </mergeCells>
  <conditionalFormatting sqref="K3:K202">
    <cfRule type="containsText" dxfId="24" priority="22" operator="containsText" text="Within 6 months of start date">
      <formula>NOT(ISERROR(SEARCH("Within 6 months of start date",K3)))</formula>
    </cfRule>
    <cfRule type="containsText" dxfId="23" priority="23" operator="containsText" text="As soon as possible">
      <formula>NOT(ISERROR(SEARCH("As soon as possible",K3)))</formula>
    </cfRule>
    <cfRule type="containsText" dxfId="22" priority="24" operator="containsText" text="By 02/10/2019">
      <formula>NOT(ISERROR(SEARCH("By 02/10/2019",K3)))</formula>
    </cfRule>
    <cfRule type="containsText" dxfId="21" priority="25" operator="containsText" text="At earliest opportunity">
      <formula>NOT(ISERROR(SEARCH("At earliest opportunity",K3)))</formula>
    </cfRule>
  </conditionalFormatting>
  <conditionalFormatting sqref="K3:K202">
    <cfRule type="containsText" dxfId="20" priority="21" operator="containsText" text="By 02/10/2018">
      <formula>NOT(ISERROR(SEARCH("By 02/10/2018",K3)))</formula>
    </cfRule>
  </conditionalFormatting>
  <conditionalFormatting sqref="L3">
    <cfRule type="containsText" dxfId="19" priority="17" operator="containsText" text="Within 6 months of start date">
      <formula>NOT(ISERROR(SEARCH("Within 6 months of start date",L3)))</formula>
    </cfRule>
    <cfRule type="containsText" dxfId="18" priority="18" operator="containsText" text="As soon as possible">
      <formula>NOT(ISERROR(SEARCH("As soon as possible",L3)))</formula>
    </cfRule>
    <cfRule type="containsText" dxfId="17" priority="19" operator="containsText" text="By 02/10/2019">
      <formula>NOT(ISERROR(SEARCH("By 02/10/2019",L3)))</formula>
    </cfRule>
    <cfRule type="containsText" dxfId="16" priority="20" operator="containsText" text="At earliest opportunity">
      <formula>NOT(ISERROR(SEARCH("At earliest opportunity",L3)))</formula>
    </cfRule>
  </conditionalFormatting>
  <conditionalFormatting sqref="L3">
    <cfRule type="containsText" dxfId="15" priority="16" operator="containsText" text="By 02/10/2018">
      <formula>NOT(ISERROR(SEARCH("By 02/10/2018",L3)))</formula>
    </cfRule>
  </conditionalFormatting>
  <conditionalFormatting sqref="L5:L200">
    <cfRule type="containsText" dxfId="14" priority="12" operator="containsText" text="Within 6 months of start date">
      <formula>NOT(ISERROR(SEARCH("Within 6 months of start date",L5)))</formula>
    </cfRule>
    <cfRule type="containsText" dxfId="13" priority="13" operator="containsText" text="As soon as possible">
      <formula>NOT(ISERROR(SEARCH("As soon as possible",L5)))</formula>
    </cfRule>
    <cfRule type="containsText" dxfId="12" priority="14" operator="containsText" text="By 02/10/2019">
      <formula>NOT(ISERROR(SEARCH("By 02/10/2019",L5)))</formula>
    </cfRule>
    <cfRule type="containsText" dxfId="11" priority="15" operator="containsText" text="At earliest opportunity">
      <formula>NOT(ISERROR(SEARCH("At earliest opportunity",L5)))</formula>
    </cfRule>
  </conditionalFormatting>
  <conditionalFormatting sqref="L5:L200">
    <cfRule type="containsText" dxfId="10" priority="11" operator="containsText" text="By 02/10/2018">
      <formula>NOT(ISERROR(SEARCH("By 02/10/2018",L5)))</formula>
    </cfRule>
  </conditionalFormatting>
  <conditionalFormatting sqref="L4">
    <cfRule type="containsText" dxfId="9" priority="7" operator="containsText" text="Within 6 months of start date">
      <formula>NOT(ISERROR(SEARCH("Within 6 months of start date",L4)))</formula>
    </cfRule>
    <cfRule type="containsText" dxfId="8" priority="8" operator="containsText" text="As soon as possible">
      <formula>NOT(ISERROR(SEARCH("As soon as possible",L4)))</formula>
    </cfRule>
    <cfRule type="containsText" dxfId="7" priority="9" operator="containsText" text="By 02/10/2019">
      <formula>NOT(ISERROR(SEARCH("By 02/10/2019",L4)))</formula>
    </cfRule>
    <cfRule type="containsText" dxfId="6" priority="10" operator="containsText" text="At earliest opportunity">
      <formula>NOT(ISERROR(SEARCH("At earliest opportunity",L4)))</formula>
    </cfRule>
  </conditionalFormatting>
  <conditionalFormatting sqref="L4">
    <cfRule type="containsText" dxfId="5" priority="6" operator="containsText" text="By 02/10/2018">
      <formula>NOT(ISERROR(SEARCH("By 02/10/2018",L4)))</formula>
    </cfRule>
  </conditionalFormatting>
  <conditionalFormatting sqref="L201:L202">
    <cfRule type="containsText" dxfId="4" priority="2" operator="containsText" text="Within 6 months of start date">
      <formula>NOT(ISERROR(SEARCH("Within 6 months of start date",L201)))</formula>
    </cfRule>
    <cfRule type="containsText" dxfId="3" priority="3" operator="containsText" text="As soon as possible">
      <formula>NOT(ISERROR(SEARCH("As soon as possible",L201)))</formula>
    </cfRule>
    <cfRule type="containsText" dxfId="2" priority="4" operator="containsText" text="By 02/10/2019">
      <formula>NOT(ISERROR(SEARCH("By 02/10/2019",L201)))</formula>
    </cfRule>
    <cfRule type="containsText" dxfId="1" priority="5" operator="containsText" text="At earliest opportunity">
      <formula>NOT(ISERROR(SEARCH("At earliest opportunity",L201)))</formula>
    </cfRule>
  </conditionalFormatting>
  <conditionalFormatting sqref="L201:L202">
    <cfRule type="containsText" dxfId="0" priority="1" operator="containsText" text="By 02/10/2018">
      <formula>NOT(ISERROR(SEARCH("By 02/10/2018",L201)))</formula>
    </cfRule>
  </conditionalFormatting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Sheet2!$A$2:$A$3</xm:f>
          </x14:formula1>
          <xm:sqref>E3:E202</xm:sqref>
        </x14:dataValidation>
        <x14:dataValidation type="list" allowBlank="1" showErrorMessage="1">
          <x14:formula1>
            <xm:f>Sheet2!$C$2:$C$3</xm:f>
          </x14:formula1>
          <xm:sqref>G3:G202</xm:sqref>
        </x14:dataValidation>
        <x14:dataValidation type="list" allowBlank="1" showErrorMessage="1">
          <x14:formula1>
            <xm:f>Sheet2!$B$2:$B$3</xm:f>
          </x14:formula1>
          <xm:sqref>F3:F202</xm:sqref>
        </x14:dataValidation>
        <x14:dataValidation type="list" allowBlank="1" showErrorMessage="1">
          <x14:formula1>
            <xm:f>Sheet2!$D$2:$D$3</xm:f>
          </x14:formula1>
          <xm:sqref>H3:J202</xm:sqref>
        </x14:dataValidation>
        <x14:dataValidation type="list" allowBlank="1" showInputMessage="1" showErrorMessage="1" prompt="You must complete this column.">
          <x14:formula1>
            <xm:f>Sheet2!$A$2:$A$3</xm:f>
          </x14:formula1>
          <xm:sqref>D1 D203:D1048576</xm:sqref>
        </x14:dataValidation>
        <x14:dataValidation type="list" allowBlank="1" showInputMessage="1" showErrorMessage="1" prompt="This cell must be completed">
          <x14:formula1>
            <xm:f>Sheet2!$A$2:$A$3</xm:f>
          </x14:formula1>
          <xm:sqref>D3:D202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00"/>
  <sheetViews>
    <sheetView workbookViewId="0"/>
  </sheetViews>
  <sheetFormatPr defaultColWidth="15.140625" defaultRowHeight="15" customHeight="1" x14ac:dyDescent="0.25"/>
  <cols>
    <col min="1" max="1" width="22.28515625" customWidth="1"/>
    <col min="2" max="2" width="22.7109375" customWidth="1"/>
    <col min="3" max="3" width="17.7109375" customWidth="1"/>
    <col min="4" max="4" width="13.85546875" customWidth="1"/>
    <col min="5" max="5" width="13.42578125" customWidth="1"/>
    <col min="6" max="24" width="7.5703125" customWidth="1"/>
  </cols>
  <sheetData>
    <row r="1" spans="1:5" ht="15" customHeight="1" x14ac:dyDescent="0.25">
      <c r="A1" s="2" t="s">
        <v>1</v>
      </c>
      <c r="B1" s="3" t="s">
        <v>2</v>
      </c>
      <c r="C1" s="3" t="s">
        <v>3</v>
      </c>
      <c r="D1" s="3" t="s">
        <v>4</v>
      </c>
      <c r="E1" s="3" t="s">
        <v>0</v>
      </c>
    </row>
    <row r="2" spans="1:5" ht="15" customHeight="1" x14ac:dyDescent="0.25">
      <c r="A2" s="1" t="s">
        <v>6</v>
      </c>
      <c r="B2" s="1" t="s">
        <v>6</v>
      </c>
      <c r="C2" s="1" t="s">
        <v>6</v>
      </c>
      <c r="D2" s="1" t="s">
        <v>6</v>
      </c>
      <c r="E2" s="1" t="s">
        <v>6</v>
      </c>
    </row>
    <row r="3" spans="1:5" ht="15" customHeight="1" x14ac:dyDescent="0.25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</row>
    <row r="4" spans="1:5" ht="15" customHeight="1" x14ac:dyDescent="0.25">
      <c r="A4" s="1"/>
      <c r="B4" s="1"/>
      <c r="C4" s="1"/>
      <c r="D4" s="1"/>
      <c r="E4" s="1"/>
    </row>
    <row r="5" spans="1:5" ht="15" customHeight="1" x14ac:dyDescent="0.25">
      <c r="A5" s="1"/>
      <c r="B5" s="1"/>
      <c r="C5" s="1"/>
      <c r="D5" s="1"/>
      <c r="E5" s="1"/>
    </row>
    <row r="6" spans="1:5" ht="15" customHeight="1" x14ac:dyDescent="0.25">
      <c r="A6" s="1"/>
      <c r="B6" s="1"/>
      <c r="C6" s="1"/>
      <c r="D6" s="1"/>
      <c r="E6" s="1"/>
    </row>
    <row r="7" spans="1:5" ht="15" customHeight="1" x14ac:dyDescent="0.25">
      <c r="A7" s="1"/>
      <c r="B7" s="1"/>
      <c r="C7" s="1"/>
      <c r="D7" s="1"/>
      <c r="E7" s="1"/>
    </row>
    <row r="8" spans="1:5" ht="15" customHeight="1" x14ac:dyDescent="0.25">
      <c r="A8" s="1"/>
      <c r="B8" s="1"/>
      <c r="C8" s="1"/>
      <c r="D8" s="1"/>
      <c r="E8" s="1"/>
    </row>
    <row r="9" spans="1:5" ht="15" customHeight="1" x14ac:dyDescent="0.25">
      <c r="A9" s="1"/>
      <c r="B9" s="1"/>
      <c r="C9" s="1"/>
      <c r="D9" s="1"/>
      <c r="E9" s="1"/>
    </row>
    <row r="10" spans="1:5" ht="15" customHeight="1" x14ac:dyDescent="0.25">
      <c r="A10" s="1"/>
      <c r="B10" s="1"/>
      <c r="C10" s="1"/>
      <c r="D10" s="1"/>
      <c r="E10" s="1"/>
    </row>
    <row r="11" spans="1:5" ht="15" customHeight="1" x14ac:dyDescent="0.25">
      <c r="A11" s="1"/>
      <c r="B11" s="1"/>
      <c r="C11" s="1"/>
      <c r="D11" s="1"/>
      <c r="E11" s="1"/>
    </row>
    <row r="12" spans="1:5" ht="15" customHeight="1" x14ac:dyDescent="0.25">
      <c r="A12" s="1"/>
      <c r="B12" s="1"/>
      <c r="C12" s="1"/>
      <c r="D12" s="1"/>
      <c r="E12" s="1"/>
    </row>
    <row r="13" spans="1:5" ht="15" customHeight="1" x14ac:dyDescent="0.25">
      <c r="A13" s="1"/>
      <c r="B13" s="1"/>
      <c r="C13" s="1"/>
      <c r="D13" s="1"/>
      <c r="E13" s="1"/>
    </row>
    <row r="14" spans="1:5" ht="15" customHeight="1" x14ac:dyDescent="0.25">
      <c r="A14" s="1"/>
      <c r="B14" s="1"/>
      <c r="C14" s="1"/>
      <c r="D14" s="1"/>
      <c r="E14" s="1"/>
    </row>
    <row r="15" spans="1:5" ht="15" customHeight="1" x14ac:dyDescent="0.25">
      <c r="A15" s="1"/>
      <c r="B15" s="1"/>
      <c r="C15" s="1"/>
      <c r="D15" s="1"/>
      <c r="E15" s="1"/>
    </row>
    <row r="16" spans="1:5" ht="15" customHeight="1" x14ac:dyDescent="0.25">
      <c r="A16" s="1"/>
      <c r="B16" s="1"/>
      <c r="C16" s="1"/>
      <c r="D16" s="1"/>
      <c r="E16" s="1"/>
    </row>
    <row r="17" spans="1:5" ht="15" customHeight="1" x14ac:dyDescent="0.25">
      <c r="A17" s="1"/>
      <c r="B17" s="1"/>
      <c r="C17" s="1"/>
      <c r="D17" s="1"/>
      <c r="E17" s="1"/>
    </row>
    <row r="18" spans="1:5" ht="15" customHeight="1" x14ac:dyDescent="0.25">
      <c r="A18" s="1"/>
      <c r="B18" s="1"/>
      <c r="C18" s="1"/>
      <c r="D18" s="1"/>
      <c r="E18" s="1"/>
    </row>
    <row r="19" spans="1:5" ht="15" customHeight="1" x14ac:dyDescent="0.25">
      <c r="A19" s="1"/>
      <c r="B19" s="1"/>
      <c r="C19" s="1"/>
      <c r="D19" s="1"/>
      <c r="E19" s="1"/>
    </row>
    <row r="20" spans="1:5" ht="15" customHeight="1" x14ac:dyDescent="0.25">
      <c r="A20" s="1"/>
      <c r="B20" s="1"/>
      <c r="C20" s="1"/>
      <c r="D20" s="1"/>
      <c r="E20" s="1"/>
    </row>
    <row r="21" spans="1:5" ht="15" customHeight="1" x14ac:dyDescent="0.25">
      <c r="A21" s="1"/>
      <c r="B21" s="1"/>
      <c r="C21" s="1"/>
      <c r="D21" s="1"/>
      <c r="E21" s="1"/>
    </row>
    <row r="22" spans="1:5" ht="15" customHeight="1" x14ac:dyDescent="0.25">
      <c r="A22" s="1"/>
      <c r="B22" s="1"/>
      <c r="C22" s="1"/>
      <c r="D22" s="1"/>
      <c r="E22" s="1"/>
    </row>
    <row r="23" spans="1:5" ht="15" customHeight="1" x14ac:dyDescent="0.25">
      <c r="A23" s="1"/>
      <c r="B23" s="1"/>
      <c r="C23" s="1"/>
      <c r="D23" s="1"/>
      <c r="E23" s="1"/>
    </row>
    <row r="24" spans="1:5" ht="15" customHeight="1" x14ac:dyDescent="0.25">
      <c r="A24" s="1"/>
      <c r="B24" s="1"/>
      <c r="C24" s="1"/>
      <c r="D24" s="1"/>
      <c r="E24" s="1"/>
    </row>
    <row r="25" spans="1:5" ht="15" customHeight="1" x14ac:dyDescent="0.25">
      <c r="A25" s="1"/>
      <c r="B25" s="1"/>
      <c r="C25" s="1"/>
      <c r="D25" s="1"/>
      <c r="E25" s="1"/>
    </row>
    <row r="26" spans="1:5" ht="15" customHeight="1" x14ac:dyDescent="0.25">
      <c r="A26" s="1"/>
      <c r="B26" s="1"/>
      <c r="C26" s="1"/>
      <c r="D26" s="1"/>
      <c r="E26" s="1"/>
    </row>
    <row r="27" spans="1:5" ht="15" customHeight="1" x14ac:dyDescent="0.25">
      <c r="A27" s="1"/>
      <c r="B27" s="1"/>
      <c r="C27" s="1"/>
      <c r="D27" s="1"/>
      <c r="E27" s="1"/>
    </row>
    <row r="28" spans="1:5" ht="15" customHeight="1" x14ac:dyDescent="0.25">
      <c r="A28" s="1"/>
      <c r="B28" s="1"/>
      <c r="C28" s="1"/>
      <c r="D28" s="1"/>
      <c r="E28" s="1"/>
    </row>
    <row r="29" spans="1:5" ht="15" customHeight="1" x14ac:dyDescent="0.25">
      <c r="A29" s="1"/>
      <c r="B29" s="1"/>
      <c r="C29" s="1"/>
      <c r="D29" s="1"/>
      <c r="E29" s="1"/>
    </row>
    <row r="30" spans="1:5" ht="15" customHeight="1" x14ac:dyDescent="0.25">
      <c r="A30" s="1"/>
      <c r="B30" s="1"/>
      <c r="C30" s="1"/>
      <c r="D30" s="1"/>
      <c r="E30" s="1"/>
    </row>
    <row r="31" spans="1:5" ht="15" customHeight="1" x14ac:dyDescent="0.25">
      <c r="A31" s="1"/>
      <c r="B31" s="1"/>
      <c r="C31" s="1"/>
      <c r="D31" s="1"/>
      <c r="E31" s="1"/>
    </row>
    <row r="32" spans="1:5" ht="15" customHeight="1" x14ac:dyDescent="0.25">
      <c r="A32" s="1"/>
      <c r="B32" s="1"/>
      <c r="C32" s="1"/>
      <c r="D32" s="1"/>
      <c r="E32" s="1"/>
    </row>
    <row r="33" spans="1:5" ht="15" customHeight="1" x14ac:dyDescent="0.25">
      <c r="A33" s="1"/>
      <c r="B33" s="1"/>
      <c r="C33" s="1"/>
      <c r="D33" s="1"/>
      <c r="E33" s="1"/>
    </row>
    <row r="34" spans="1:5" ht="15" customHeight="1" x14ac:dyDescent="0.25">
      <c r="A34" s="1"/>
      <c r="B34" s="1"/>
      <c r="C34" s="1"/>
      <c r="D34" s="1"/>
      <c r="E34" s="1"/>
    </row>
    <row r="35" spans="1:5" ht="15" customHeight="1" x14ac:dyDescent="0.25">
      <c r="A35" s="1"/>
      <c r="B35" s="1"/>
      <c r="C35" s="1"/>
      <c r="D35" s="1"/>
      <c r="E35" s="1"/>
    </row>
    <row r="36" spans="1:5" ht="15" customHeight="1" x14ac:dyDescent="0.25">
      <c r="A36" s="1"/>
      <c r="B36" s="1"/>
      <c r="C36" s="1"/>
      <c r="D36" s="1"/>
      <c r="E36" s="1"/>
    </row>
    <row r="37" spans="1:5" ht="15" customHeight="1" x14ac:dyDescent="0.25">
      <c r="A37" s="1"/>
      <c r="B37" s="1"/>
      <c r="C37" s="1"/>
      <c r="D37" s="1"/>
      <c r="E37" s="1"/>
    </row>
    <row r="38" spans="1:5" ht="15" customHeight="1" x14ac:dyDescent="0.25">
      <c r="A38" s="1"/>
      <c r="B38" s="1"/>
      <c r="C38" s="1"/>
      <c r="D38" s="1"/>
      <c r="E38" s="1"/>
    </row>
    <row r="39" spans="1:5" ht="15" customHeight="1" x14ac:dyDescent="0.25">
      <c r="A39" s="1"/>
      <c r="B39" s="1"/>
      <c r="C39" s="1"/>
      <c r="D39" s="1"/>
      <c r="E39" s="1"/>
    </row>
    <row r="40" spans="1:5" ht="15" customHeight="1" x14ac:dyDescent="0.25">
      <c r="A40" s="1"/>
      <c r="B40" s="1"/>
      <c r="C40" s="1"/>
      <c r="D40" s="1"/>
      <c r="E40" s="1"/>
    </row>
    <row r="41" spans="1:5" ht="15" customHeight="1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  <row r="575" spans="1:5" x14ac:dyDescent="0.25">
      <c r="A575" s="1"/>
      <c r="B575" s="1"/>
      <c r="C575" s="1"/>
      <c r="D575" s="1"/>
      <c r="E575" s="1"/>
    </row>
    <row r="576" spans="1:5" x14ac:dyDescent="0.25">
      <c r="A576" s="1"/>
      <c r="B576" s="1"/>
      <c r="C576" s="1"/>
      <c r="D576" s="1"/>
      <c r="E576" s="1"/>
    </row>
    <row r="577" spans="1:5" x14ac:dyDescent="0.25">
      <c r="A577" s="1"/>
      <c r="B577" s="1"/>
      <c r="C577" s="1"/>
      <c r="D577" s="1"/>
      <c r="E577" s="1"/>
    </row>
    <row r="578" spans="1:5" x14ac:dyDescent="0.25">
      <c r="A578" s="1"/>
      <c r="B578" s="1"/>
      <c r="C578" s="1"/>
      <c r="D578" s="1"/>
      <c r="E578" s="1"/>
    </row>
    <row r="579" spans="1:5" x14ac:dyDescent="0.25">
      <c r="A579" s="1"/>
      <c r="B579" s="1"/>
      <c r="C579" s="1"/>
      <c r="D579" s="1"/>
      <c r="E579" s="1"/>
    </row>
    <row r="580" spans="1:5" x14ac:dyDescent="0.25">
      <c r="A580" s="1"/>
      <c r="B580" s="1"/>
      <c r="C580" s="1"/>
      <c r="D580" s="1"/>
      <c r="E580" s="1"/>
    </row>
    <row r="581" spans="1:5" x14ac:dyDescent="0.25">
      <c r="A581" s="1"/>
      <c r="B581" s="1"/>
      <c r="C581" s="1"/>
      <c r="D581" s="1"/>
      <c r="E581" s="1"/>
    </row>
    <row r="582" spans="1:5" x14ac:dyDescent="0.25">
      <c r="A582" s="1"/>
      <c r="B582" s="1"/>
      <c r="C582" s="1"/>
      <c r="D582" s="1"/>
      <c r="E582" s="1"/>
    </row>
    <row r="583" spans="1:5" x14ac:dyDescent="0.25">
      <c r="A583" s="1"/>
      <c r="B583" s="1"/>
      <c r="C583" s="1"/>
      <c r="D583" s="1"/>
      <c r="E583" s="1"/>
    </row>
    <row r="584" spans="1:5" x14ac:dyDescent="0.25">
      <c r="A584" s="1"/>
      <c r="B584" s="1"/>
      <c r="C584" s="1"/>
      <c r="D584" s="1"/>
      <c r="E584" s="1"/>
    </row>
    <row r="585" spans="1:5" x14ac:dyDescent="0.25">
      <c r="A585" s="1"/>
      <c r="B585" s="1"/>
      <c r="C585" s="1"/>
      <c r="D585" s="1"/>
      <c r="E585" s="1"/>
    </row>
    <row r="586" spans="1:5" x14ac:dyDescent="0.25">
      <c r="A586" s="1"/>
      <c r="B586" s="1"/>
      <c r="C586" s="1"/>
      <c r="D586" s="1"/>
      <c r="E586" s="1"/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1"/>
      <c r="B588" s="1"/>
      <c r="C588" s="1"/>
      <c r="D588" s="1"/>
      <c r="E588" s="1"/>
    </row>
    <row r="589" spans="1:5" x14ac:dyDescent="0.25">
      <c r="A589" s="1"/>
      <c r="B589" s="1"/>
      <c r="C589" s="1"/>
      <c r="D589" s="1"/>
      <c r="E589" s="1"/>
    </row>
    <row r="590" spans="1:5" x14ac:dyDescent="0.25">
      <c r="A590" s="1"/>
      <c r="B590" s="1"/>
      <c r="C590" s="1"/>
      <c r="D590" s="1"/>
      <c r="E590" s="1"/>
    </row>
    <row r="591" spans="1:5" x14ac:dyDescent="0.25">
      <c r="A591" s="1"/>
      <c r="B591" s="1"/>
      <c r="C591" s="1"/>
      <c r="D591" s="1"/>
      <c r="E591" s="1"/>
    </row>
    <row r="592" spans="1:5" x14ac:dyDescent="0.25">
      <c r="A592" s="1"/>
      <c r="B592" s="1"/>
      <c r="C592" s="1"/>
      <c r="D592" s="1"/>
      <c r="E592" s="1"/>
    </row>
    <row r="593" spans="1:5" x14ac:dyDescent="0.25">
      <c r="A593" s="1"/>
      <c r="B593" s="1"/>
      <c r="C593" s="1"/>
      <c r="D593" s="1"/>
      <c r="E593" s="1"/>
    </row>
    <row r="594" spans="1:5" x14ac:dyDescent="0.25">
      <c r="A594" s="1"/>
      <c r="B594" s="1"/>
      <c r="C594" s="1"/>
      <c r="D594" s="1"/>
      <c r="E594" s="1"/>
    </row>
    <row r="595" spans="1:5" x14ac:dyDescent="0.25">
      <c r="A595" s="1"/>
      <c r="B595" s="1"/>
      <c r="C595" s="1"/>
      <c r="D595" s="1"/>
      <c r="E595" s="1"/>
    </row>
    <row r="596" spans="1:5" x14ac:dyDescent="0.25">
      <c r="A596" s="1"/>
      <c r="B596" s="1"/>
      <c r="C596" s="1"/>
      <c r="D596" s="1"/>
      <c r="E596" s="1"/>
    </row>
    <row r="597" spans="1:5" x14ac:dyDescent="0.25">
      <c r="A597" s="1"/>
      <c r="B597" s="1"/>
      <c r="C597" s="1"/>
      <c r="D597" s="1"/>
      <c r="E597" s="1"/>
    </row>
    <row r="598" spans="1:5" x14ac:dyDescent="0.25">
      <c r="A598" s="1"/>
      <c r="B598" s="1"/>
      <c r="C598" s="1"/>
      <c r="D598" s="1"/>
      <c r="E598" s="1"/>
    </row>
    <row r="599" spans="1:5" x14ac:dyDescent="0.25">
      <c r="A599" s="1"/>
      <c r="B599" s="1"/>
      <c r="C599" s="1"/>
      <c r="D599" s="1"/>
      <c r="E599" s="1"/>
    </row>
    <row r="600" spans="1:5" x14ac:dyDescent="0.25">
      <c r="A600" s="1"/>
      <c r="B600" s="1"/>
      <c r="C600" s="1"/>
      <c r="D600" s="1"/>
      <c r="E600" s="1"/>
    </row>
    <row r="601" spans="1:5" x14ac:dyDescent="0.25">
      <c r="A601" s="1"/>
      <c r="B601" s="1"/>
      <c r="C601" s="1"/>
      <c r="D601" s="1"/>
      <c r="E601" s="1"/>
    </row>
    <row r="602" spans="1:5" x14ac:dyDescent="0.25">
      <c r="A602" s="1"/>
      <c r="B602" s="1"/>
      <c r="C602" s="1"/>
      <c r="D602" s="1"/>
      <c r="E602" s="1"/>
    </row>
    <row r="603" spans="1:5" x14ac:dyDescent="0.25">
      <c r="A603" s="1"/>
      <c r="B603" s="1"/>
      <c r="C603" s="1"/>
      <c r="D603" s="1"/>
      <c r="E603" s="1"/>
    </row>
    <row r="604" spans="1:5" x14ac:dyDescent="0.25">
      <c r="A604" s="1"/>
      <c r="B604" s="1"/>
      <c r="C604" s="1"/>
      <c r="D604" s="1"/>
      <c r="E604" s="1"/>
    </row>
    <row r="605" spans="1:5" x14ac:dyDescent="0.25">
      <c r="A605" s="1"/>
      <c r="B605" s="1"/>
      <c r="C605" s="1"/>
      <c r="D605" s="1"/>
      <c r="E605" s="1"/>
    </row>
    <row r="606" spans="1:5" x14ac:dyDescent="0.25">
      <c r="A606" s="1"/>
      <c r="B606" s="1"/>
      <c r="C606" s="1"/>
      <c r="D606" s="1"/>
      <c r="E606" s="1"/>
    </row>
    <row r="607" spans="1:5" x14ac:dyDescent="0.25">
      <c r="A607" s="1"/>
      <c r="B607" s="1"/>
      <c r="C607" s="1"/>
      <c r="D607" s="1"/>
      <c r="E607" s="1"/>
    </row>
    <row r="608" spans="1:5" x14ac:dyDescent="0.25">
      <c r="A608" s="1"/>
      <c r="B608" s="1"/>
      <c r="C608" s="1"/>
      <c r="D608" s="1"/>
      <c r="E608" s="1"/>
    </row>
    <row r="609" spans="1:5" x14ac:dyDescent="0.25">
      <c r="A609" s="1"/>
      <c r="B609" s="1"/>
      <c r="C609" s="1"/>
      <c r="D609" s="1"/>
      <c r="E609" s="1"/>
    </row>
    <row r="610" spans="1:5" x14ac:dyDescent="0.25">
      <c r="A610" s="1"/>
      <c r="B610" s="1"/>
      <c r="C610" s="1"/>
      <c r="D610" s="1"/>
      <c r="E610" s="1"/>
    </row>
    <row r="611" spans="1:5" x14ac:dyDescent="0.25">
      <c r="A611" s="1"/>
      <c r="B611" s="1"/>
      <c r="C611" s="1"/>
      <c r="D611" s="1"/>
      <c r="E611" s="1"/>
    </row>
    <row r="612" spans="1:5" x14ac:dyDescent="0.25">
      <c r="A612" s="1"/>
      <c r="B612" s="1"/>
      <c r="C612" s="1"/>
      <c r="D612" s="1"/>
      <c r="E612" s="1"/>
    </row>
    <row r="613" spans="1:5" x14ac:dyDescent="0.25">
      <c r="A613" s="1"/>
      <c r="B613" s="1"/>
      <c r="C613" s="1"/>
      <c r="D613" s="1"/>
      <c r="E613" s="1"/>
    </row>
    <row r="614" spans="1:5" x14ac:dyDescent="0.25">
      <c r="A614" s="1"/>
      <c r="B614" s="1"/>
      <c r="C614" s="1"/>
      <c r="D614" s="1"/>
      <c r="E614" s="1"/>
    </row>
    <row r="615" spans="1:5" x14ac:dyDescent="0.25">
      <c r="A615" s="1"/>
      <c r="B615" s="1"/>
      <c r="C615" s="1"/>
      <c r="D615" s="1"/>
      <c r="E615" s="1"/>
    </row>
    <row r="616" spans="1:5" x14ac:dyDescent="0.25">
      <c r="A616" s="1"/>
      <c r="B616" s="1"/>
      <c r="C616" s="1"/>
      <c r="D616" s="1"/>
      <c r="E616" s="1"/>
    </row>
    <row r="617" spans="1:5" x14ac:dyDescent="0.25">
      <c r="A617" s="1"/>
      <c r="B617" s="1"/>
      <c r="C617" s="1"/>
      <c r="D617" s="1"/>
      <c r="E617" s="1"/>
    </row>
    <row r="618" spans="1:5" x14ac:dyDescent="0.25">
      <c r="A618" s="1"/>
      <c r="B618" s="1"/>
      <c r="C618" s="1"/>
      <c r="D618" s="1"/>
      <c r="E618" s="1"/>
    </row>
    <row r="619" spans="1:5" x14ac:dyDescent="0.25">
      <c r="A619" s="1"/>
      <c r="B619" s="1"/>
      <c r="C619" s="1"/>
      <c r="D619" s="1"/>
      <c r="E619" s="1"/>
    </row>
    <row r="620" spans="1:5" x14ac:dyDescent="0.25">
      <c r="A620" s="1"/>
      <c r="B620" s="1"/>
      <c r="C620" s="1"/>
      <c r="D620" s="1"/>
      <c r="E620" s="1"/>
    </row>
    <row r="621" spans="1:5" x14ac:dyDescent="0.25">
      <c r="A621" s="1"/>
      <c r="B621" s="1"/>
      <c r="C621" s="1"/>
      <c r="D621" s="1"/>
      <c r="E621" s="1"/>
    </row>
    <row r="622" spans="1:5" x14ac:dyDescent="0.25">
      <c r="A622" s="1"/>
      <c r="B622" s="1"/>
      <c r="C622" s="1"/>
      <c r="D622" s="1"/>
      <c r="E622" s="1"/>
    </row>
    <row r="623" spans="1:5" x14ac:dyDescent="0.25">
      <c r="A623" s="1"/>
      <c r="B623" s="1"/>
      <c r="C623" s="1"/>
      <c r="D623" s="1"/>
      <c r="E623" s="1"/>
    </row>
    <row r="624" spans="1:5" x14ac:dyDescent="0.25">
      <c r="A624" s="1"/>
      <c r="B624" s="1"/>
      <c r="C624" s="1"/>
      <c r="D624" s="1"/>
      <c r="E624" s="1"/>
    </row>
    <row r="625" spans="1:5" x14ac:dyDescent="0.25">
      <c r="A625" s="1"/>
      <c r="B625" s="1"/>
      <c r="C625" s="1"/>
      <c r="D625" s="1"/>
      <c r="E625" s="1"/>
    </row>
    <row r="626" spans="1:5" x14ac:dyDescent="0.25">
      <c r="A626" s="1"/>
      <c r="B626" s="1"/>
      <c r="C626" s="1"/>
      <c r="D626" s="1"/>
      <c r="E626" s="1"/>
    </row>
    <row r="627" spans="1:5" x14ac:dyDescent="0.25">
      <c r="A627" s="1"/>
      <c r="B627" s="1"/>
      <c r="C627" s="1"/>
      <c r="D627" s="1"/>
      <c r="E627" s="1"/>
    </row>
    <row r="628" spans="1:5" x14ac:dyDescent="0.25">
      <c r="A628" s="1"/>
      <c r="B628" s="1"/>
      <c r="C628" s="1"/>
      <c r="D628" s="1"/>
      <c r="E628" s="1"/>
    </row>
    <row r="629" spans="1:5" x14ac:dyDescent="0.25">
      <c r="A629" s="1"/>
      <c r="B629" s="1"/>
      <c r="C629" s="1"/>
      <c r="D629" s="1"/>
      <c r="E629" s="1"/>
    </row>
    <row r="630" spans="1:5" x14ac:dyDescent="0.25">
      <c r="A630" s="1"/>
      <c r="B630" s="1"/>
      <c r="C630" s="1"/>
      <c r="D630" s="1"/>
      <c r="E630" s="1"/>
    </row>
    <row r="631" spans="1:5" x14ac:dyDescent="0.25">
      <c r="A631" s="1"/>
      <c r="B631" s="1"/>
      <c r="C631" s="1"/>
      <c r="D631" s="1"/>
      <c r="E631" s="1"/>
    </row>
    <row r="632" spans="1:5" x14ac:dyDescent="0.25">
      <c r="A632" s="1"/>
      <c r="B632" s="1"/>
      <c r="C632" s="1"/>
      <c r="D632" s="1"/>
      <c r="E632" s="1"/>
    </row>
    <row r="633" spans="1:5" x14ac:dyDescent="0.25">
      <c r="A633" s="1"/>
      <c r="B633" s="1"/>
      <c r="C633" s="1"/>
      <c r="D633" s="1"/>
      <c r="E633" s="1"/>
    </row>
    <row r="634" spans="1:5" x14ac:dyDescent="0.25">
      <c r="A634" s="1"/>
      <c r="B634" s="1"/>
      <c r="C634" s="1"/>
      <c r="D634" s="1"/>
      <c r="E634" s="1"/>
    </row>
    <row r="635" spans="1:5" x14ac:dyDescent="0.25">
      <c r="A635" s="1"/>
      <c r="B635" s="1"/>
      <c r="C635" s="1"/>
      <c r="D635" s="1"/>
      <c r="E635" s="1"/>
    </row>
    <row r="636" spans="1:5" x14ac:dyDescent="0.25">
      <c r="A636" s="1"/>
      <c r="B636" s="1"/>
      <c r="C636" s="1"/>
      <c r="D636" s="1"/>
      <c r="E636" s="1"/>
    </row>
    <row r="637" spans="1:5" x14ac:dyDescent="0.25">
      <c r="A637" s="1"/>
      <c r="B637" s="1"/>
      <c r="C637" s="1"/>
      <c r="D637" s="1"/>
      <c r="E637" s="1"/>
    </row>
    <row r="638" spans="1:5" x14ac:dyDescent="0.25">
      <c r="A638" s="1"/>
      <c r="B638" s="1"/>
      <c r="C638" s="1"/>
      <c r="D638" s="1"/>
      <c r="E638" s="1"/>
    </row>
    <row r="639" spans="1:5" x14ac:dyDescent="0.25">
      <c r="A639" s="1"/>
      <c r="B639" s="1"/>
      <c r="C639" s="1"/>
      <c r="D639" s="1"/>
      <c r="E639" s="1"/>
    </row>
    <row r="640" spans="1:5" x14ac:dyDescent="0.25">
      <c r="A640" s="1"/>
      <c r="B640" s="1"/>
      <c r="C640" s="1"/>
      <c r="D640" s="1"/>
      <c r="E640" s="1"/>
    </row>
    <row r="641" spans="1:5" x14ac:dyDescent="0.25">
      <c r="A641" s="1"/>
      <c r="B641" s="1"/>
      <c r="C641" s="1"/>
      <c r="D641" s="1"/>
      <c r="E641" s="1"/>
    </row>
    <row r="642" spans="1:5" x14ac:dyDescent="0.25">
      <c r="A642" s="1"/>
      <c r="B642" s="1"/>
      <c r="C642" s="1"/>
      <c r="D642" s="1"/>
      <c r="E642" s="1"/>
    </row>
    <row r="643" spans="1:5" x14ac:dyDescent="0.25">
      <c r="A643" s="1"/>
      <c r="B643" s="1"/>
      <c r="C643" s="1"/>
      <c r="D643" s="1"/>
      <c r="E643" s="1"/>
    </row>
    <row r="644" spans="1:5" x14ac:dyDescent="0.25">
      <c r="A644" s="1"/>
      <c r="B644" s="1"/>
      <c r="C644" s="1"/>
      <c r="D644" s="1"/>
      <c r="E644" s="1"/>
    </row>
    <row r="645" spans="1:5" x14ac:dyDescent="0.25">
      <c r="A645" s="1"/>
      <c r="B645" s="1"/>
      <c r="C645" s="1"/>
      <c r="D645" s="1"/>
      <c r="E645" s="1"/>
    </row>
    <row r="646" spans="1:5" x14ac:dyDescent="0.25">
      <c r="A646" s="1"/>
      <c r="B646" s="1"/>
      <c r="C646" s="1"/>
      <c r="D646" s="1"/>
      <c r="E646" s="1"/>
    </row>
    <row r="647" spans="1:5" x14ac:dyDescent="0.25">
      <c r="A647" s="1"/>
      <c r="B647" s="1"/>
      <c r="C647" s="1"/>
      <c r="D647" s="1"/>
      <c r="E647" s="1"/>
    </row>
    <row r="648" spans="1:5" x14ac:dyDescent="0.25">
      <c r="A648" s="1"/>
      <c r="B648" s="1"/>
      <c r="C648" s="1"/>
      <c r="D648" s="1"/>
      <c r="E648" s="1"/>
    </row>
    <row r="649" spans="1:5" x14ac:dyDescent="0.25">
      <c r="A649" s="1"/>
      <c r="B649" s="1"/>
      <c r="C649" s="1"/>
      <c r="D649" s="1"/>
      <c r="E649" s="1"/>
    </row>
    <row r="650" spans="1:5" x14ac:dyDescent="0.25">
      <c r="A650" s="1"/>
      <c r="B650" s="1"/>
      <c r="C650" s="1"/>
      <c r="D650" s="1"/>
      <c r="E650" s="1"/>
    </row>
    <row r="651" spans="1:5" x14ac:dyDescent="0.25">
      <c r="A651" s="1"/>
      <c r="B651" s="1"/>
      <c r="C651" s="1"/>
      <c r="D651" s="1"/>
      <c r="E651" s="1"/>
    </row>
    <row r="652" spans="1:5" x14ac:dyDescent="0.25">
      <c r="A652" s="1"/>
      <c r="B652" s="1"/>
      <c r="C652" s="1"/>
      <c r="D652" s="1"/>
      <c r="E652" s="1"/>
    </row>
    <row r="653" spans="1:5" x14ac:dyDescent="0.25">
      <c r="A653" s="1"/>
      <c r="B653" s="1"/>
      <c r="C653" s="1"/>
      <c r="D653" s="1"/>
      <c r="E653" s="1"/>
    </row>
    <row r="654" spans="1:5" x14ac:dyDescent="0.25">
      <c r="A654" s="1"/>
      <c r="B654" s="1"/>
      <c r="C654" s="1"/>
      <c r="D654" s="1"/>
      <c r="E654" s="1"/>
    </row>
    <row r="655" spans="1:5" x14ac:dyDescent="0.25">
      <c r="A655" s="1"/>
      <c r="B655" s="1"/>
      <c r="C655" s="1"/>
      <c r="D655" s="1"/>
      <c r="E655" s="1"/>
    </row>
    <row r="656" spans="1:5" x14ac:dyDescent="0.25">
      <c r="A656" s="1"/>
      <c r="B656" s="1"/>
      <c r="C656" s="1"/>
      <c r="D656" s="1"/>
      <c r="E656" s="1"/>
    </row>
    <row r="657" spans="1:5" x14ac:dyDescent="0.25">
      <c r="A657" s="1"/>
      <c r="B657" s="1"/>
      <c r="C657" s="1"/>
      <c r="D657" s="1"/>
      <c r="E657" s="1"/>
    </row>
    <row r="658" spans="1:5" x14ac:dyDescent="0.25">
      <c r="A658" s="1"/>
      <c r="B658" s="1"/>
      <c r="C658" s="1"/>
      <c r="D658" s="1"/>
      <c r="E658" s="1"/>
    </row>
    <row r="659" spans="1:5" x14ac:dyDescent="0.25">
      <c r="A659" s="1"/>
      <c r="B659" s="1"/>
      <c r="C659" s="1"/>
      <c r="D659" s="1"/>
      <c r="E659" s="1"/>
    </row>
    <row r="660" spans="1:5" x14ac:dyDescent="0.25">
      <c r="A660" s="1"/>
      <c r="B660" s="1"/>
      <c r="C660" s="1"/>
      <c r="D660" s="1"/>
      <c r="E660" s="1"/>
    </row>
    <row r="661" spans="1:5" x14ac:dyDescent="0.25">
      <c r="A661" s="1"/>
      <c r="B661" s="1"/>
      <c r="C661" s="1"/>
      <c r="D661" s="1"/>
      <c r="E661" s="1"/>
    </row>
    <row r="662" spans="1:5" x14ac:dyDescent="0.25">
      <c r="A662" s="1"/>
      <c r="B662" s="1"/>
      <c r="C662" s="1"/>
      <c r="D662" s="1"/>
      <c r="E662" s="1"/>
    </row>
    <row r="663" spans="1:5" x14ac:dyDescent="0.25">
      <c r="A663" s="1"/>
      <c r="B663" s="1"/>
      <c r="C663" s="1"/>
      <c r="D663" s="1"/>
      <c r="E663" s="1"/>
    </row>
    <row r="664" spans="1:5" x14ac:dyDescent="0.25">
      <c r="A664" s="1"/>
      <c r="B664" s="1"/>
      <c r="C664" s="1"/>
      <c r="D664" s="1"/>
      <c r="E664" s="1"/>
    </row>
    <row r="665" spans="1:5" x14ac:dyDescent="0.25">
      <c r="A665" s="1"/>
      <c r="B665" s="1"/>
      <c r="C665" s="1"/>
      <c r="D665" s="1"/>
      <c r="E665" s="1"/>
    </row>
    <row r="666" spans="1:5" x14ac:dyDescent="0.25">
      <c r="A666" s="1"/>
      <c r="B666" s="1"/>
      <c r="C666" s="1"/>
      <c r="D666" s="1"/>
      <c r="E666" s="1"/>
    </row>
    <row r="667" spans="1:5" x14ac:dyDescent="0.25">
      <c r="A667" s="1"/>
      <c r="B667" s="1"/>
      <c r="C667" s="1"/>
      <c r="D667" s="1"/>
      <c r="E667" s="1"/>
    </row>
    <row r="668" spans="1:5" x14ac:dyDescent="0.25">
      <c r="A668" s="1"/>
      <c r="B668" s="1"/>
      <c r="C668" s="1"/>
      <c r="D668" s="1"/>
      <c r="E668" s="1"/>
    </row>
    <row r="669" spans="1:5" x14ac:dyDescent="0.25">
      <c r="A669" s="1"/>
      <c r="B669" s="1"/>
      <c r="C669" s="1"/>
      <c r="D669" s="1"/>
      <c r="E669" s="1"/>
    </row>
    <row r="670" spans="1:5" x14ac:dyDescent="0.25">
      <c r="A670" s="1"/>
      <c r="B670" s="1"/>
      <c r="C670" s="1"/>
      <c r="D670" s="1"/>
      <c r="E670" s="1"/>
    </row>
    <row r="671" spans="1:5" x14ac:dyDescent="0.25">
      <c r="A671" s="1"/>
      <c r="B671" s="1"/>
      <c r="C671" s="1"/>
      <c r="D671" s="1"/>
      <c r="E671" s="1"/>
    </row>
    <row r="672" spans="1:5" x14ac:dyDescent="0.25">
      <c r="A672" s="1"/>
      <c r="B672" s="1"/>
      <c r="C672" s="1"/>
      <c r="D672" s="1"/>
      <c r="E672" s="1"/>
    </row>
    <row r="673" spans="1:5" x14ac:dyDescent="0.25">
      <c r="A673" s="1"/>
      <c r="B673" s="1"/>
      <c r="C673" s="1"/>
      <c r="D673" s="1"/>
      <c r="E673" s="1"/>
    </row>
    <row r="674" spans="1:5" x14ac:dyDescent="0.25">
      <c r="A674" s="1"/>
      <c r="B674" s="1"/>
      <c r="C674" s="1"/>
      <c r="D674" s="1"/>
      <c r="E674" s="1"/>
    </row>
    <row r="675" spans="1:5" x14ac:dyDescent="0.25">
      <c r="A675" s="1"/>
      <c r="B675" s="1"/>
      <c r="C675" s="1"/>
      <c r="D675" s="1"/>
      <c r="E675" s="1"/>
    </row>
    <row r="676" spans="1:5" x14ac:dyDescent="0.25">
      <c r="A676" s="1"/>
      <c r="B676" s="1"/>
      <c r="C676" s="1"/>
      <c r="D676" s="1"/>
      <c r="E676" s="1"/>
    </row>
    <row r="677" spans="1:5" x14ac:dyDescent="0.25">
      <c r="A677" s="1"/>
      <c r="B677" s="1"/>
      <c r="C677" s="1"/>
      <c r="D677" s="1"/>
      <c r="E677" s="1"/>
    </row>
    <row r="678" spans="1:5" x14ac:dyDescent="0.25">
      <c r="A678" s="1"/>
      <c r="B678" s="1"/>
      <c r="C678" s="1"/>
      <c r="D678" s="1"/>
      <c r="E678" s="1"/>
    </row>
    <row r="679" spans="1:5" x14ac:dyDescent="0.25">
      <c r="A679" s="1"/>
      <c r="B679" s="1"/>
      <c r="C679" s="1"/>
      <c r="D679" s="1"/>
      <c r="E679" s="1"/>
    </row>
    <row r="680" spans="1:5" x14ac:dyDescent="0.25">
      <c r="A680" s="1"/>
      <c r="B680" s="1"/>
      <c r="C680" s="1"/>
      <c r="D680" s="1"/>
      <c r="E680" s="1"/>
    </row>
    <row r="681" spans="1:5" x14ac:dyDescent="0.25">
      <c r="A681" s="1"/>
      <c r="B681" s="1"/>
      <c r="C681" s="1"/>
      <c r="D681" s="1"/>
      <c r="E681" s="1"/>
    </row>
    <row r="682" spans="1:5" x14ac:dyDescent="0.25">
      <c r="A682" s="1"/>
      <c r="B682" s="1"/>
      <c r="C682" s="1"/>
      <c r="D682" s="1"/>
      <c r="E682" s="1"/>
    </row>
    <row r="683" spans="1:5" x14ac:dyDescent="0.25">
      <c r="A683" s="1"/>
      <c r="B683" s="1"/>
      <c r="C683" s="1"/>
      <c r="D683" s="1"/>
      <c r="E683" s="1"/>
    </row>
    <row r="684" spans="1:5" x14ac:dyDescent="0.25">
      <c r="A684" s="1"/>
      <c r="B684" s="1"/>
      <c r="C684" s="1"/>
      <c r="D684" s="1"/>
      <c r="E684" s="1"/>
    </row>
    <row r="685" spans="1:5" x14ac:dyDescent="0.25">
      <c r="A685" s="1"/>
      <c r="B685" s="1"/>
      <c r="C685" s="1"/>
      <c r="D685" s="1"/>
      <c r="E685" s="1"/>
    </row>
    <row r="686" spans="1:5" x14ac:dyDescent="0.25">
      <c r="A686" s="1"/>
      <c r="B686" s="1"/>
      <c r="C686" s="1"/>
      <c r="D686" s="1"/>
      <c r="E686" s="1"/>
    </row>
    <row r="687" spans="1:5" x14ac:dyDescent="0.25">
      <c r="A687" s="1"/>
      <c r="B687" s="1"/>
      <c r="C687" s="1"/>
      <c r="D687" s="1"/>
      <c r="E687" s="1"/>
    </row>
    <row r="688" spans="1:5" x14ac:dyDescent="0.25">
      <c r="A688" s="1"/>
      <c r="B688" s="1"/>
      <c r="C688" s="1"/>
      <c r="D688" s="1"/>
      <c r="E688" s="1"/>
    </row>
    <row r="689" spans="1:5" x14ac:dyDescent="0.25">
      <c r="A689" s="1"/>
      <c r="B689" s="1"/>
      <c r="C689" s="1"/>
      <c r="D689" s="1"/>
      <c r="E689" s="1"/>
    </row>
    <row r="690" spans="1:5" x14ac:dyDescent="0.25">
      <c r="A690" s="1"/>
      <c r="B690" s="1"/>
      <c r="C690" s="1"/>
      <c r="D690" s="1"/>
      <c r="E690" s="1"/>
    </row>
    <row r="691" spans="1:5" x14ac:dyDescent="0.25">
      <c r="A691" s="1"/>
      <c r="B691" s="1"/>
      <c r="C691" s="1"/>
      <c r="D691" s="1"/>
      <c r="E691" s="1"/>
    </row>
    <row r="692" spans="1:5" x14ac:dyDescent="0.25">
      <c r="A692" s="1"/>
      <c r="B692" s="1"/>
      <c r="C692" s="1"/>
      <c r="D692" s="1"/>
      <c r="E692" s="1"/>
    </row>
    <row r="693" spans="1:5" x14ac:dyDescent="0.25">
      <c r="A693" s="1"/>
      <c r="B693" s="1"/>
      <c r="C693" s="1"/>
      <c r="D693" s="1"/>
      <c r="E693" s="1"/>
    </row>
    <row r="694" spans="1:5" x14ac:dyDescent="0.25">
      <c r="A694" s="1"/>
      <c r="B694" s="1"/>
      <c r="C694" s="1"/>
      <c r="D694" s="1"/>
      <c r="E694" s="1"/>
    </row>
    <row r="695" spans="1:5" x14ac:dyDescent="0.25">
      <c r="A695" s="1"/>
      <c r="B695" s="1"/>
      <c r="C695" s="1"/>
      <c r="D695" s="1"/>
      <c r="E695" s="1"/>
    </row>
    <row r="696" spans="1:5" x14ac:dyDescent="0.25">
      <c r="A696" s="1"/>
      <c r="B696" s="1"/>
      <c r="C696" s="1"/>
      <c r="D696" s="1"/>
      <c r="E696" s="1"/>
    </row>
    <row r="697" spans="1:5" x14ac:dyDescent="0.25">
      <c r="A697" s="1"/>
      <c r="B697" s="1"/>
      <c r="C697" s="1"/>
      <c r="D697" s="1"/>
      <c r="E697" s="1"/>
    </row>
    <row r="698" spans="1:5" x14ac:dyDescent="0.25">
      <c r="A698" s="1"/>
      <c r="B698" s="1"/>
      <c r="C698" s="1"/>
      <c r="D698" s="1"/>
      <c r="E698" s="1"/>
    </row>
    <row r="699" spans="1:5" x14ac:dyDescent="0.25">
      <c r="A699" s="1"/>
      <c r="B699" s="1"/>
      <c r="C699" s="1"/>
      <c r="D699" s="1"/>
      <c r="E699" s="1"/>
    </row>
    <row r="700" spans="1:5" x14ac:dyDescent="0.25">
      <c r="A700" s="1"/>
      <c r="B700" s="1"/>
      <c r="C700" s="1"/>
      <c r="D700" s="1"/>
      <c r="E700" s="1"/>
    </row>
    <row r="701" spans="1:5" x14ac:dyDescent="0.25">
      <c r="A701" s="1"/>
      <c r="B701" s="1"/>
      <c r="C701" s="1"/>
      <c r="D701" s="1"/>
      <c r="E701" s="1"/>
    </row>
    <row r="702" spans="1:5" x14ac:dyDescent="0.25">
      <c r="A702" s="1"/>
      <c r="B702" s="1"/>
      <c r="C702" s="1"/>
      <c r="D702" s="1"/>
      <c r="E702" s="1"/>
    </row>
    <row r="703" spans="1:5" x14ac:dyDescent="0.25">
      <c r="A703" s="1"/>
      <c r="B703" s="1"/>
      <c r="C703" s="1"/>
      <c r="D703" s="1"/>
      <c r="E703" s="1"/>
    </row>
    <row r="704" spans="1:5" x14ac:dyDescent="0.25">
      <c r="A704" s="1"/>
      <c r="B704" s="1"/>
      <c r="C704" s="1"/>
      <c r="D704" s="1"/>
      <c r="E704" s="1"/>
    </row>
    <row r="705" spans="1:5" x14ac:dyDescent="0.25">
      <c r="A705" s="1"/>
      <c r="B705" s="1"/>
      <c r="C705" s="1"/>
      <c r="D705" s="1"/>
      <c r="E705" s="1"/>
    </row>
    <row r="706" spans="1:5" x14ac:dyDescent="0.25">
      <c r="A706" s="1"/>
      <c r="B706" s="1"/>
      <c r="C706" s="1"/>
      <c r="D706" s="1"/>
      <c r="E706" s="1"/>
    </row>
    <row r="707" spans="1:5" x14ac:dyDescent="0.25">
      <c r="A707" s="1"/>
      <c r="B707" s="1"/>
      <c r="C707" s="1"/>
      <c r="D707" s="1"/>
      <c r="E707" s="1"/>
    </row>
    <row r="708" spans="1:5" x14ac:dyDescent="0.25">
      <c r="A708" s="1"/>
      <c r="B708" s="1"/>
      <c r="C708" s="1"/>
      <c r="D708" s="1"/>
      <c r="E708" s="1"/>
    </row>
    <row r="709" spans="1:5" x14ac:dyDescent="0.25">
      <c r="A709" s="1"/>
      <c r="B709" s="1"/>
      <c r="C709" s="1"/>
      <c r="D709" s="1"/>
      <c r="E709" s="1"/>
    </row>
    <row r="710" spans="1:5" x14ac:dyDescent="0.25">
      <c r="A710" s="1"/>
      <c r="B710" s="1"/>
      <c r="C710" s="1"/>
      <c r="D710" s="1"/>
      <c r="E710" s="1"/>
    </row>
    <row r="711" spans="1:5" x14ac:dyDescent="0.25">
      <c r="A711" s="1"/>
      <c r="B711" s="1"/>
      <c r="C711" s="1"/>
      <c r="D711" s="1"/>
      <c r="E711" s="1"/>
    </row>
    <row r="712" spans="1:5" x14ac:dyDescent="0.25">
      <c r="A712" s="1"/>
      <c r="B712" s="1"/>
      <c r="C712" s="1"/>
      <c r="D712" s="1"/>
      <c r="E712" s="1"/>
    </row>
    <row r="713" spans="1:5" x14ac:dyDescent="0.25">
      <c r="A713" s="1"/>
      <c r="B713" s="1"/>
      <c r="C713" s="1"/>
      <c r="D713" s="1"/>
      <c r="E713" s="1"/>
    </row>
    <row r="714" spans="1:5" x14ac:dyDescent="0.25">
      <c r="A714" s="1"/>
      <c r="B714" s="1"/>
      <c r="C714" s="1"/>
      <c r="D714" s="1"/>
      <c r="E714" s="1"/>
    </row>
    <row r="715" spans="1:5" x14ac:dyDescent="0.25">
      <c r="A715" s="1"/>
      <c r="B715" s="1"/>
      <c r="C715" s="1"/>
      <c r="D715" s="1"/>
      <c r="E715" s="1"/>
    </row>
    <row r="716" spans="1:5" x14ac:dyDescent="0.25">
      <c r="A716" s="1"/>
      <c r="B716" s="1"/>
      <c r="C716" s="1"/>
      <c r="D716" s="1"/>
      <c r="E716" s="1"/>
    </row>
    <row r="717" spans="1:5" x14ac:dyDescent="0.25">
      <c r="A717" s="1"/>
      <c r="B717" s="1"/>
      <c r="C717" s="1"/>
      <c r="D717" s="1"/>
      <c r="E717" s="1"/>
    </row>
    <row r="718" spans="1:5" x14ac:dyDescent="0.25">
      <c r="A718" s="1"/>
      <c r="B718" s="1"/>
      <c r="C718" s="1"/>
      <c r="D718" s="1"/>
      <c r="E718" s="1"/>
    </row>
    <row r="719" spans="1:5" x14ac:dyDescent="0.25">
      <c r="A719" s="1"/>
      <c r="B719" s="1"/>
      <c r="C719" s="1"/>
      <c r="D719" s="1"/>
      <c r="E719" s="1"/>
    </row>
    <row r="720" spans="1:5" x14ac:dyDescent="0.25">
      <c r="A720" s="1"/>
      <c r="B720" s="1"/>
      <c r="C720" s="1"/>
      <c r="D720" s="1"/>
      <c r="E720" s="1"/>
    </row>
    <row r="721" spans="1:5" x14ac:dyDescent="0.25">
      <c r="A721" s="1"/>
      <c r="B721" s="1"/>
      <c r="C721" s="1"/>
      <c r="D721" s="1"/>
      <c r="E721" s="1"/>
    </row>
    <row r="722" spans="1:5" x14ac:dyDescent="0.25">
      <c r="A722" s="1"/>
      <c r="B722" s="1"/>
      <c r="C722" s="1"/>
      <c r="D722" s="1"/>
      <c r="E722" s="1"/>
    </row>
    <row r="723" spans="1:5" x14ac:dyDescent="0.25">
      <c r="A723" s="1"/>
      <c r="B723" s="1"/>
      <c r="C723" s="1"/>
      <c r="D723" s="1"/>
      <c r="E723" s="1"/>
    </row>
    <row r="724" spans="1:5" x14ac:dyDescent="0.25">
      <c r="A724" s="1"/>
      <c r="B724" s="1"/>
      <c r="C724" s="1"/>
      <c r="D724" s="1"/>
      <c r="E724" s="1"/>
    </row>
    <row r="725" spans="1:5" x14ac:dyDescent="0.25">
      <c r="A725" s="1"/>
      <c r="B725" s="1"/>
      <c r="C725" s="1"/>
      <c r="D725" s="1"/>
      <c r="E725" s="1"/>
    </row>
    <row r="726" spans="1:5" x14ac:dyDescent="0.25">
      <c r="A726" s="1"/>
      <c r="B726" s="1"/>
      <c r="C726" s="1"/>
      <c r="D726" s="1"/>
      <c r="E726" s="1"/>
    </row>
    <row r="727" spans="1:5" x14ac:dyDescent="0.25">
      <c r="A727" s="1"/>
      <c r="B727" s="1"/>
      <c r="C727" s="1"/>
      <c r="D727" s="1"/>
      <c r="E727" s="1"/>
    </row>
    <row r="728" spans="1:5" x14ac:dyDescent="0.25">
      <c r="A728" s="1"/>
      <c r="B728" s="1"/>
      <c r="C728" s="1"/>
      <c r="D728" s="1"/>
      <c r="E728" s="1"/>
    </row>
    <row r="729" spans="1:5" x14ac:dyDescent="0.25">
      <c r="A729" s="1"/>
      <c r="B729" s="1"/>
      <c r="C729" s="1"/>
      <c r="D729" s="1"/>
      <c r="E729" s="1"/>
    </row>
    <row r="730" spans="1:5" x14ac:dyDescent="0.25">
      <c r="A730" s="1"/>
      <c r="B730" s="1"/>
      <c r="C730" s="1"/>
      <c r="D730" s="1"/>
      <c r="E730" s="1"/>
    </row>
    <row r="731" spans="1:5" x14ac:dyDescent="0.25">
      <c r="A731" s="1"/>
      <c r="B731" s="1"/>
      <c r="C731" s="1"/>
      <c r="D731" s="1"/>
      <c r="E731" s="1"/>
    </row>
    <row r="732" spans="1:5" x14ac:dyDescent="0.25">
      <c r="A732" s="1"/>
      <c r="B732" s="1"/>
      <c r="C732" s="1"/>
      <c r="D732" s="1"/>
      <c r="E732" s="1"/>
    </row>
    <row r="733" spans="1:5" x14ac:dyDescent="0.25">
      <c r="A733" s="1"/>
      <c r="B733" s="1"/>
      <c r="C733" s="1"/>
      <c r="D733" s="1"/>
      <c r="E733" s="1"/>
    </row>
    <row r="734" spans="1:5" x14ac:dyDescent="0.25">
      <c r="A734" s="1"/>
      <c r="B734" s="1"/>
      <c r="C734" s="1"/>
      <c r="D734" s="1"/>
      <c r="E734" s="1"/>
    </row>
    <row r="735" spans="1:5" x14ac:dyDescent="0.25">
      <c r="A735" s="1"/>
      <c r="B735" s="1"/>
      <c r="C735" s="1"/>
      <c r="D735" s="1"/>
      <c r="E735" s="1"/>
    </row>
    <row r="736" spans="1:5" x14ac:dyDescent="0.25">
      <c r="A736" s="1"/>
      <c r="B736" s="1"/>
      <c r="C736" s="1"/>
      <c r="D736" s="1"/>
      <c r="E736" s="1"/>
    </row>
    <row r="737" spans="1:5" x14ac:dyDescent="0.25">
      <c r="A737" s="1"/>
      <c r="B737" s="1"/>
      <c r="C737" s="1"/>
      <c r="D737" s="1"/>
      <c r="E737" s="1"/>
    </row>
    <row r="738" spans="1:5" x14ac:dyDescent="0.25">
      <c r="A738" s="1"/>
      <c r="B738" s="1"/>
      <c r="C738" s="1"/>
      <c r="D738" s="1"/>
      <c r="E738" s="1"/>
    </row>
    <row r="739" spans="1:5" x14ac:dyDescent="0.25">
      <c r="A739" s="1"/>
      <c r="B739" s="1"/>
      <c r="C739" s="1"/>
      <c r="D739" s="1"/>
      <c r="E739" s="1"/>
    </row>
    <row r="740" spans="1:5" x14ac:dyDescent="0.25">
      <c r="A740" s="1"/>
      <c r="B740" s="1"/>
      <c r="C740" s="1"/>
      <c r="D740" s="1"/>
      <c r="E740" s="1"/>
    </row>
    <row r="741" spans="1:5" x14ac:dyDescent="0.25">
      <c r="A741" s="1"/>
      <c r="B741" s="1"/>
      <c r="C741" s="1"/>
      <c r="D741" s="1"/>
      <c r="E741" s="1"/>
    </row>
    <row r="742" spans="1:5" x14ac:dyDescent="0.25">
      <c r="A742" s="1"/>
      <c r="B742" s="1"/>
      <c r="C742" s="1"/>
      <c r="D742" s="1"/>
      <c r="E742" s="1"/>
    </row>
    <row r="743" spans="1:5" x14ac:dyDescent="0.25">
      <c r="A743" s="1"/>
      <c r="B743" s="1"/>
      <c r="C743" s="1"/>
      <c r="D743" s="1"/>
      <c r="E743" s="1"/>
    </row>
    <row r="744" spans="1:5" x14ac:dyDescent="0.25">
      <c r="A744" s="1"/>
      <c r="B744" s="1"/>
      <c r="C744" s="1"/>
      <c r="D744" s="1"/>
      <c r="E744" s="1"/>
    </row>
    <row r="745" spans="1:5" x14ac:dyDescent="0.25">
      <c r="A745" s="1"/>
      <c r="B745" s="1"/>
      <c r="C745" s="1"/>
      <c r="D745" s="1"/>
      <c r="E745" s="1"/>
    </row>
    <row r="746" spans="1:5" x14ac:dyDescent="0.25">
      <c r="A746" s="1"/>
      <c r="B746" s="1"/>
      <c r="C746" s="1"/>
      <c r="D746" s="1"/>
      <c r="E746" s="1"/>
    </row>
    <row r="747" spans="1:5" x14ac:dyDescent="0.25">
      <c r="A747" s="1"/>
      <c r="B747" s="1"/>
      <c r="C747" s="1"/>
      <c r="D747" s="1"/>
      <c r="E747" s="1"/>
    </row>
    <row r="748" spans="1:5" x14ac:dyDescent="0.25">
      <c r="A748" s="1"/>
      <c r="B748" s="1"/>
      <c r="C748" s="1"/>
      <c r="D748" s="1"/>
      <c r="E748" s="1"/>
    </row>
    <row r="749" spans="1:5" x14ac:dyDescent="0.25">
      <c r="A749" s="1"/>
      <c r="B749" s="1"/>
      <c r="C749" s="1"/>
      <c r="D749" s="1"/>
      <c r="E749" s="1"/>
    </row>
    <row r="750" spans="1:5" x14ac:dyDescent="0.25">
      <c r="A750" s="1"/>
      <c r="B750" s="1"/>
      <c r="C750" s="1"/>
      <c r="D750" s="1"/>
      <c r="E750" s="1"/>
    </row>
    <row r="751" spans="1:5" x14ac:dyDescent="0.25">
      <c r="A751" s="1"/>
      <c r="B751" s="1"/>
      <c r="C751" s="1"/>
      <c r="D751" s="1"/>
      <c r="E751" s="1"/>
    </row>
    <row r="752" spans="1:5" x14ac:dyDescent="0.25">
      <c r="A752" s="1"/>
      <c r="B752" s="1"/>
      <c r="C752" s="1"/>
      <c r="D752" s="1"/>
      <c r="E752" s="1"/>
    </row>
    <row r="753" spans="1:5" x14ac:dyDescent="0.25">
      <c r="A753" s="1"/>
      <c r="B753" s="1"/>
      <c r="C753" s="1"/>
      <c r="D753" s="1"/>
      <c r="E753" s="1"/>
    </row>
    <row r="754" spans="1:5" x14ac:dyDescent="0.25">
      <c r="A754" s="1"/>
      <c r="B754" s="1"/>
      <c r="C754" s="1"/>
      <c r="D754" s="1"/>
      <c r="E754" s="1"/>
    </row>
    <row r="755" spans="1:5" x14ac:dyDescent="0.25">
      <c r="A755" s="1"/>
      <c r="B755" s="1"/>
      <c r="C755" s="1"/>
      <c r="D755" s="1"/>
      <c r="E755" s="1"/>
    </row>
    <row r="756" spans="1:5" x14ac:dyDescent="0.25">
      <c r="A756" s="1"/>
      <c r="B756" s="1"/>
      <c r="C756" s="1"/>
      <c r="D756" s="1"/>
      <c r="E756" s="1"/>
    </row>
    <row r="757" spans="1:5" x14ac:dyDescent="0.25">
      <c r="A757" s="1"/>
      <c r="B757" s="1"/>
      <c r="C757" s="1"/>
      <c r="D757" s="1"/>
      <c r="E757" s="1"/>
    </row>
    <row r="758" spans="1:5" x14ac:dyDescent="0.25">
      <c r="A758" s="1"/>
      <c r="B758" s="1"/>
      <c r="C758" s="1"/>
      <c r="D758" s="1"/>
      <c r="E758" s="1"/>
    </row>
    <row r="759" spans="1:5" x14ac:dyDescent="0.25">
      <c r="A759" s="1"/>
      <c r="B759" s="1"/>
      <c r="C759" s="1"/>
      <c r="D759" s="1"/>
      <c r="E759" s="1"/>
    </row>
    <row r="760" spans="1:5" x14ac:dyDescent="0.25">
      <c r="A760" s="1"/>
      <c r="B760" s="1"/>
      <c r="C760" s="1"/>
      <c r="D760" s="1"/>
      <c r="E760" s="1"/>
    </row>
    <row r="761" spans="1:5" x14ac:dyDescent="0.25">
      <c r="A761" s="1"/>
      <c r="B761" s="1"/>
      <c r="C761" s="1"/>
      <c r="D761" s="1"/>
      <c r="E761" s="1"/>
    </row>
    <row r="762" spans="1:5" x14ac:dyDescent="0.25">
      <c r="A762" s="1"/>
      <c r="B762" s="1"/>
      <c r="C762" s="1"/>
      <c r="D762" s="1"/>
      <c r="E762" s="1"/>
    </row>
    <row r="763" spans="1:5" x14ac:dyDescent="0.25">
      <c r="A763" s="1"/>
      <c r="B763" s="1"/>
      <c r="C763" s="1"/>
      <c r="D763" s="1"/>
      <c r="E763" s="1"/>
    </row>
    <row r="764" spans="1:5" x14ac:dyDescent="0.25">
      <c r="A764" s="1"/>
      <c r="B764" s="1"/>
      <c r="C764" s="1"/>
      <c r="D764" s="1"/>
      <c r="E764" s="1"/>
    </row>
    <row r="765" spans="1:5" x14ac:dyDescent="0.25">
      <c r="A765" s="1"/>
      <c r="B765" s="1"/>
      <c r="C765" s="1"/>
      <c r="D765" s="1"/>
      <c r="E765" s="1"/>
    </row>
    <row r="766" spans="1:5" x14ac:dyDescent="0.25">
      <c r="A766" s="1"/>
      <c r="B766" s="1"/>
      <c r="C766" s="1"/>
      <c r="D766" s="1"/>
      <c r="E766" s="1"/>
    </row>
    <row r="767" spans="1:5" x14ac:dyDescent="0.25">
      <c r="A767" s="1"/>
      <c r="B767" s="1"/>
      <c r="C767" s="1"/>
      <c r="D767" s="1"/>
      <c r="E767" s="1"/>
    </row>
    <row r="768" spans="1:5" x14ac:dyDescent="0.25">
      <c r="A768" s="1"/>
      <c r="B768" s="1"/>
      <c r="C768" s="1"/>
      <c r="D768" s="1"/>
      <c r="E768" s="1"/>
    </row>
    <row r="769" spans="1:5" x14ac:dyDescent="0.25">
      <c r="A769" s="1"/>
      <c r="B769" s="1"/>
      <c r="C769" s="1"/>
      <c r="D769" s="1"/>
      <c r="E769" s="1"/>
    </row>
    <row r="770" spans="1:5" x14ac:dyDescent="0.25">
      <c r="A770" s="1"/>
      <c r="B770" s="1"/>
      <c r="C770" s="1"/>
      <c r="D770" s="1"/>
      <c r="E770" s="1"/>
    </row>
    <row r="771" spans="1:5" x14ac:dyDescent="0.25">
      <c r="A771" s="1"/>
      <c r="B771" s="1"/>
      <c r="C771" s="1"/>
      <c r="D771" s="1"/>
      <c r="E771" s="1"/>
    </row>
    <row r="772" spans="1:5" x14ac:dyDescent="0.25">
      <c r="A772" s="1"/>
      <c r="B772" s="1"/>
      <c r="C772" s="1"/>
      <c r="D772" s="1"/>
      <c r="E772" s="1"/>
    </row>
    <row r="773" spans="1:5" x14ac:dyDescent="0.25">
      <c r="A773" s="1"/>
      <c r="B773" s="1"/>
      <c r="C773" s="1"/>
      <c r="D773" s="1"/>
      <c r="E773" s="1"/>
    </row>
    <row r="774" spans="1:5" x14ac:dyDescent="0.25">
      <c r="A774" s="1"/>
      <c r="B774" s="1"/>
      <c r="C774" s="1"/>
      <c r="D774" s="1"/>
      <c r="E774" s="1"/>
    </row>
    <row r="775" spans="1:5" x14ac:dyDescent="0.25">
      <c r="A775" s="1"/>
      <c r="B775" s="1"/>
      <c r="C775" s="1"/>
      <c r="D775" s="1"/>
      <c r="E775" s="1"/>
    </row>
    <row r="776" spans="1:5" x14ac:dyDescent="0.25">
      <c r="A776" s="1"/>
      <c r="B776" s="1"/>
      <c r="C776" s="1"/>
      <c r="D776" s="1"/>
      <c r="E776" s="1"/>
    </row>
    <row r="777" spans="1:5" x14ac:dyDescent="0.25">
      <c r="A777" s="1"/>
      <c r="B777" s="1"/>
      <c r="C777" s="1"/>
      <c r="D777" s="1"/>
      <c r="E777" s="1"/>
    </row>
    <row r="778" spans="1:5" x14ac:dyDescent="0.25">
      <c r="A778" s="1"/>
      <c r="B778" s="1"/>
      <c r="C778" s="1"/>
      <c r="D778" s="1"/>
      <c r="E778" s="1"/>
    </row>
    <row r="779" spans="1:5" x14ac:dyDescent="0.25">
      <c r="A779" s="1"/>
      <c r="B779" s="1"/>
      <c r="C779" s="1"/>
      <c r="D779" s="1"/>
      <c r="E779" s="1"/>
    </row>
    <row r="780" spans="1:5" x14ac:dyDescent="0.25">
      <c r="A780" s="1"/>
      <c r="B780" s="1"/>
      <c r="C780" s="1"/>
      <c r="D780" s="1"/>
      <c r="E780" s="1"/>
    </row>
    <row r="781" spans="1:5" x14ac:dyDescent="0.25">
      <c r="A781" s="1"/>
      <c r="B781" s="1"/>
      <c r="C781" s="1"/>
      <c r="D781" s="1"/>
      <c r="E781" s="1"/>
    </row>
    <row r="782" spans="1:5" x14ac:dyDescent="0.25">
      <c r="A782" s="1"/>
      <c r="B782" s="1"/>
      <c r="C782" s="1"/>
      <c r="D782" s="1"/>
      <c r="E782" s="1"/>
    </row>
    <row r="783" spans="1:5" x14ac:dyDescent="0.25">
      <c r="A783" s="1"/>
      <c r="B783" s="1"/>
      <c r="C783" s="1"/>
      <c r="D783" s="1"/>
      <c r="E783" s="1"/>
    </row>
    <row r="784" spans="1:5" x14ac:dyDescent="0.25">
      <c r="A784" s="1"/>
      <c r="B784" s="1"/>
      <c r="C784" s="1"/>
      <c r="D784" s="1"/>
      <c r="E784" s="1"/>
    </row>
    <row r="785" spans="1:5" x14ac:dyDescent="0.25">
      <c r="A785" s="1"/>
      <c r="B785" s="1"/>
      <c r="C785" s="1"/>
      <c r="D785" s="1"/>
      <c r="E785" s="1"/>
    </row>
    <row r="786" spans="1:5" x14ac:dyDescent="0.25">
      <c r="A786" s="1"/>
      <c r="B786" s="1"/>
      <c r="C786" s="1"/>
      <c r="D786" s="1"/>
      <c r="E786" s="1"/>
    </row>
    <row r="787" spans="1:5" x14ac:dyDescent="0.25">
      <c r="A787" s="1"/>
      <c r="B787" s="1"/>
      <c r="C787" s="1"/>
      <c r="D787" s="1"/>
      <c r="E787" s="1"/>
    </row>
    <row r="788" spans="1:5" x14ac:dyDescent="0.25">
      <c r="A788" s="1"/>
      <c r="B788" s="1"/>
      <c r="C788" s="1"/>
      <c r="D788" s="1"/>
      <c r="E788" s="1"/>
    </row>
    <row r="789" spans="1:5" x14ac:dyDescent="0.25">
      <c r="A789" s="1"/>
      <c r="B789" s="1"/>
      <c r="C789" s="1"/>
      <c r="D789" s="1"/>
      <c r="E789" s="1"/>
    </row>
    <row r="790" spans="1:5" x14ac:dyDescent="0.25">
      <c r="A790" s="1"/>
      <c r="B790" s="1"/>
      <c r="C790" s="1"/>
      <c r="D790" s="1"/>
      <c r="E790" s="1"/>
    </row>
    <row r="791" spans="1:5" x14ac:dyDescent="0.25">
      <c r="A791" s="1"/>
      <c r="B791" s="1"/>
      <c r="C791" s="1"/>
      <c r="D791" s="1"/>
      <c r="E791" s="1"/>
    </row>
    <row r="792" spans="1:5" x14ac:dyDescent="0.25">
      <c r="A792" s="1"/>
      <c r="B792" s="1"/>
      <c r="C792" s="1"/>
      <c r="D792" s="1"/>
      <c r="E792" s="1"/>
    </row>
    <row r="793" spans="1:5" x14ac:dyDescent="0.25">
      <c r="A793" s="1"/>
      <c r="B793" s="1"/>
      <c r="C793" s="1"/>
      <c r="D793" s="1"/>
      <c r="E793" s="1"/>
    </row>
    <row r="794" spans="1:5" x14ac:dyDescent="0.25">
      <c r="A794" s="1"/>
      <c r="B794" s="1"/>
      <c r="C794" s="1"/>
      <c r="D794" s="1"/>
      <c r="E794" s="1"/>
    </row>
    <row r="795" spans="1:5" x14ac:dyDescent="0.25">
      <c r="A795" s="1"/>
      <c r="B795" s="1"/>
      <c r="C795" s="1"/>
      <c r="D795" s="1"/>
      <c r="E795" s="1"/>
    </row>
    <row r="796" spans="1:5" x14ac:dyDescent="0.25">
      <c r="A796" s="1"/>
      <c r="B796" s="1"/>
      <c r="C796" s="1"/>
      <c r="D796" s="1"/>
      <c r="E796" s="1"/>
    </row>
    <row r="797" spans="1:5" x14ac:dyDescent="0.25">
      <c r="A797" s="1"/>
      <c r="B797" s="1"/>
      <c r="C797" s="1"/>
      <c r="D797" s="1"/>
      <c r="E797" s="1"/>
    </row>
    <row r="798" spans="1:5" x14ac:dyDescent="0.25">
      <c r="A798" s="1"/>
      <c r="B798" s="1"/>
      <c r="C798" s="1"/>
      <c r="D798" s="1"/>
      <c r="E798" s="1"/>
    </row>
    <row r="799" spans="1:5" x14ac:dyDescent="0.25">
      <c r="A799" s="1"/>
      <c r="B799" s="1"/>
      <c r="C799" s="1"/>
      <c r="D799" s="1"/>
      <c r="E799" s="1"/>
    </row>
    <row r="800" spans="1:5" x14ac:dyDescent="0.25">
      <c r="A800" s="1"/>
      <c r="B800" s="1"/>
      <c r="C800" s="1"/>
      <c r="D800" s="1"/>
      <c r="E800" s="1"/>
    </row>
    <row r="801" spans="1:5" x14ac:dyDescent="0.25">
      <c r="A801" s="1"/>
      <c r="B801" s="1"/>
      <c r="C801" s="1"/>
      <c r="D801" s="1"/>
      <c r="E801" s="1"/>
    </row>
    <row r="802" spans="1:5" x14ac:dyDescent="0.25">
      <c r="A802" s="1"/>
      <c r="B802" s="1"/>
      <c r="C802" s="1"/>
      <c r="D802" s="1"/>
      <c r="E802" s="1"/>
    </row>
    <row r="803" spans="1:5" x14ac:dyDescent="0.25">
      <c r="A803" s="1"/>
      <c r="B803" s="1"/>
      <c r="C803" s="1"/>
      <c r="D803" s="1"/>
      <c r="E803" s="1"/>
    </row>
    <row r="804" spans="1:5" x14ac:dyDescent="0.25">
      <c r="A804" s="1"/>
      <c r="B804" s="1"/>
      <c r="C804" s="1"/>
      <c r="D804" s="1"/>
      <c r="E804" s="1"/>
    </row>
    <row r="805" spans="1:5" x14ac:dyDescent="0.25">
      <c r="A805" s="1"/>
      <c r="B805" s="1"/>
      <c r="C805" s="1"/>
      <c r="D805" s="1"/>
      <c r="E805" s="1"/>
    </row>
    <row r="806" spans="1:5" x14ac:dyDescent="0.25">
      <c r="A806" s="1"/>
      <c r="B806" s="1"/>
      <c r="C806" s="1"/>
      <c r="D806" s="1"/>
      <c r="E806" s="1"/>
    </row>
    <row r="807" spans="1:5" x14ac:dyDescent="0.25">
      <c r="A807" s="1"/>
      <c r="B807" s="1"/>
      <c r="C807" s="1"/>
      <c r="D807" s="1"/>
      <c r="E807" s="1"/>
    </row>
    <row r="808" spans="1:5" x14ac:dyDescent="0.25">
      <c r="A808" s="1"/>
      <c r="B808" s="1"/>
      <c r="C808" s="1"/>
      <c r="D808" s="1"/>
      <c r="E808" s="1"/>
    </row>
    <row r="809" spans="1:5" x14ac:dyDescent="0.25">
      <c r="A809" s="1"/>
      <c r="B809" s="1"/>
      <c r="C809" s="1"/>
      <c r="D809" s="1"/>
      <c r="E809" s="1"/>
    </row>
    <row r="810" spans="1:5" x14ac:dyDescent="0.25">
      <c r="A810" s="1"/>
      <c r="B810" s="1"/>
      <c r="C810" s="1"/>
      <c r="D810" s="1"/>
      <c r="E810" s="1"/>
    </row>
    <row r="811" spans="1:5" x14ac:dyDescent="0.25">
      <c r="A811" s="1"/>
      <c r="B811" s="1"/>
      <c r="C811" s="1"/>
      <c r="D811" s="1"/>
      <c r="E811" s="1"/>
    </row>
    <row r="812" spans="1:5" x14ac:dyDescent="0.25">
      <c r="A812" s="1"/>
      <c r="B812" s="1"/>
      <c r="C812" s="1"/>
      <c r="D812" s="1"/>
      <c r="E812" s="1"/>
    </row>
    <row r="813" spans="1:5" x14ac:dyDescent="0.25">
      <c r="A813" s="1"/>
      <c r="B813" s="1"/>
      <c r="C813" s="1"/>
      <c r="D813" s="1"/>
      <c r="E813" s="1"/>
    </row>
    <row r="814" spans="1:5" x14ac:dyDescent="0.25">
      <c r="A814" s="1"/>
      <c r="B814" s="1"/>
      <c r="C814" s="1"/>
      <c r="D814" s="1"/>
      <c r="E814" s="1"/>
    </row>
    <row r="815" spans="1:5" x14ac:dyDescent="0.25">
      <c r="A815" s="1"/>
      <c r="B815" s="1"/>
      <c r="C815" s="1"/>
      <c r="D815" s="1"/>
      <c r="E815" s="1"/>
    </row>
    <row r="816" spans="1:5" x14ac:dyDescent="0.25">
      <c r="A816" s="1"/>
      <c r="B816" s="1"/>
      <c r="C816" s="1"/>
      <c r="D816" s="1"/>
      <c r="E816" s="1"/>
    </row>
    <row r="817" spans="1:5" x14ac:dyDescent="0.25">
      <c r="A817" s="1"/>
      <c r="B817" s="1"/>
      <c r="C817" s="1"/>
      <c r="D817" s="1"/>
      <c r="E817" s="1"/>
    </row>
    <row r="818" spans="1:5" x14ac:dyDescent="0.25">
      <c r="A818" s="1"/>
      <c r="B818" s="1"/>
      <c r="C818" s="1"/>
      <c r="D818" s="1"/>
      <c r="E818" s="1"/>
    </row>
    <row r="819" spans="1:5" x14ac:dyDescent="0.25">
      <c r="A819" s="1"/>
      <c r="B819" s="1"/>
      <c r="C819" s="1"/>
      <c r="D819" s="1"/>
      <c r="E819" s="1"/>
    </row>
    <row r="820" spans="1:5" x14ac:dyDescent="0.25">
      <c r="A820" s="1"/>
      <c r="B820" s="1"/>
      <c r="C820" s="1"/>
      <c r="D820" s="1"/>
      <c r="E820" s="1"/>
    </row>
    <row r="821" spans="1:5" x14ac:dyDescent="0.25">
      <c r="A821" s="1"/>
      <c r="B821" s="1"/>
      <c r="C821" s="1"/>
      <c r="D821" s="1"/>
      <c r="E821" s="1"/>
    </row>
    <row r="822" spans="1:5" x14ac:dyDescent="0.25">
      <c r="A822" s="1"/>
      <c r="B822" s="1"/>
      <c r="C822" s="1"/>
      <c r="D822" s="1"/>
      <c r="E822" s="1"/>
    </row>
    <row r="823" spans="1:5" x14ac:dyDescent="0.25">
      <c r="A823" s="1"/>
      <c r="B823" s="1"/>
      <c r="C823" s="1"/>
      <c r="D823" s="1"/>
      <c r="E823" s="1"/>
    </row>
    <row r="824" spans="1:5" x14ac:dyDescent="0.25">
      <c r="A824" s="1"/>
      <c r="B824" s="1"/>
      <c r="C824" s="1"/>
      <c r="D824" s="1"/>
      <c r="E824" s="1"/>
    </row>
    <row r="825" spans="1:5" x14ac:dyDescent="0.25">
      <c r="A825" s="1"/>
      <c r="B825" s="1"/>
      <c r="C825" s="1"/>
      <c r="D825" s="1"/>
      <c r="E825" s="1"/>
    </row>
    <row r="826" spans="1:5" x14ac:dyDescent="0.25">
      <c r="A826" s="1"/>
      <c r="B826" s="1"/>
      <c r="C826" s="1"/>
      <c r="D826" s="1"/>
      <c r="E826" s="1"/>
    </row>
    <row r="827" spans="1:5" x14ac:dyDescent="0.25">
      <c r="A827" s="1"/>
      <c r="B827" s="1"/>
      <c r="C827" s="1"/>
      <c r="D827" s="1"/>
      <c r="E827" s="1"/>
    </row>
    <row r="828" spans="1:5" x14ac:dyDescent="0.25">
      <c r="A828" s="1"/>
      <c r="B828" s="1"/>
      <c r="C828" s="1"/>
      <c r="D828" s="1"/>
      <c r="E828" s="1"/>
    </row>
    <row r="829" spans="1:5" x14ac:dyDescent="0.25">
      <c r="A829" s="1"/>
      <c r="B829" s="1"/>
      <c r="C829" s="1"/>
      <c r="D829" s="1"/>
      <c r="E829" s="1"/>
    </row>
    <row r="830" spans="1:5" x14ac:dyDescent="0.25">
      <c r="A830" s="1"/>
      <c r="B830" s="1"/>
      <c r="C830" s="1"/>
      <c r="D830" s="1"/>
      <c r="E830" s="1"/>
    </row>
    <row r="831" spans="1:5" x14ac:dyDescent="0.25">
      <c r="A831" s="1"/>
      <c r="B831" s="1"/>
      <c r="C831" s="1"/>
      <c r="D831" s="1"/>
      <c r="E831" s="1"/>
    </row>
    <row r="832" spans="1:5" x14ac:dyDescent="0.25">
      <c r="A832" s="1"/>
      <c r="B832" s="1"/>
      <c r="C832" s="1"/>
      <c r="D832" s="1"/>
      <c r="E832" s="1"/>
    </row>
    <row r="833" spans="1:5" x14ac:dyDescent="0.25">
      <c r="A833" s="1"/>
      <c r="B833" s="1"/>
      <c r="C833" s="1"/>
      <c r="D833" s="1"/>
      <c r="E833" s="1"/>
    </row>
    <row r="834" spans="1:5" x14ac:dyDescent="0.25">
      <c r="A834" s="1"/>
      <c r="B834" s="1"/>
      <c r="C834" s="1"/>
      <c r="D834" s="1"/>
      <c r="E834" s="1"/>
    </row>
    <row r="835" spans="1:5" x14ac:dyDescent="0.25">
      <c r="A835" s="1"/>
      <c r="B835" s="1"/>
      <c r="C835" s="1"/>
      <c r="D835" s="1"/>
      <c r="E835" s="1"/>
    </row>
    <row r="836" spans="1:5" x14ac:dyDescent="0.25">
      <c r="A836" s="1"/>
      <c r="B836" s="1"/>
      <c r="C836" s="1"/>
      <c r="D836" s="1"/>
      <c r="E836" s="1"/>
    </row>
    <row r="837" spans="1:5" x14ac:dyDescent="0.25">
      <c r="A837" s="1"/>
      <c r="B837" s="1"/>
      <c r="C837" s="1"/>
      <c r="D837" s="1"/>
      <c r="E837" s="1"/>
    </row>
    <row r="838" spans="1:5" x14ac:dyDescent="0.25">
      <c r="A838" s="1"/>
      <c r="B838" s="1"/>
      <c r="C838" s="1"/>
      <c r="D838" s="1"/>
      <c r="E838" s="1"/>
    </row>
    <row r="839" spans="1:5" x14ac:dyDescent="0.25">
      <c r="A839" s="1"/>
      <c r="B839" s="1"/>
      <c r="C839" s="1"/>
      <c r="D839" s="1"/>
      <c r="E839" s="1"/>
    </row>
    <row r="840" spans="1:5" x14ac:dyDescent="0.25">
      <c r="A840" s="1"/>
      <c r="B840" s="1"/>
      <c r="C840" s="1"/>
      <c r="D840" s="1"/>
      <c r="E840" s="1"/>
    </row>
    <row r="841" spans="1:5" x14ac:dyDescent="0.25">
      <c r="A841" s="1"/>
      <c r="B841" s="1"/>
      <c r="C841" s="1"/>
      <c r="D841" s="1"/>
      <c r="E841" s="1"/>
    </row>
    <row r="842" spans="1:5" x14ac:dyDescent="0.25">
      <c r="A842" s="1"/>
      <c r="B842" s="1"/>
      <c r="C842" s="1"/>
      <c r="D842" s="1"/>
      <c r="E842" s="1"/>
    </row>
    <row r="843" spans="1:5" x14ac:dyDescent="0.25">
      <c r="A843" s="1"/>
      <c r="B843" s="1"/>
      <c r="C843" s="1"/>
      <c r="D843" s="1"/>
      <c r="E843" s="1"/>
    </row>
    <row r="844" spans="1:5" x14ac:dyDescent="0.25">
      <c r="A844" s="1"/>
      <c r="B844" s="1"/>
      <c r="C844" s="1"/>
      <c r="D844" s="1"/>
      <c r="E844" s="1"/>
    </row>
    <row r="845" spans="1:5" x14ac:dyDescent="0.25">
      <c r="A845" s="1"/>
      <c r="B845" s="1"/>
      <c r="C845" s="1"/>
      <c r="D845" s="1"/>
      <c r="E845" s="1"/>
    </row>
    <row r="846" spans="1:5" x14ac:dyDescent="0.25">
      <c r="A846" s="1"/>
      <c r="B846" s="1"/>
      <c r="C846" s="1"/>
      <c r="D846" s="1"/>
      <c r="E846" s="1"/>
    </row>
    <row r="847" spans="1:5" x14ac:dyDescent="0.25">
      <c r="A847" s="1"/>
      <c r="B847" s="1"/>
      <c r="C847" s="1"/>
      <c r="D847" s="1"/>
      <c r="E847" s="1"/>
    </row>
    <row r="848" spans="1:5" x14ac:dyDescent="0.25">
      <c r="A848" s="1"/>
      <c r="B848" s="1"/>
      <c r="C848" s="1"/>
      <c r="D848" s="1"/>
      <c r="E848" s="1"/>
    </row>
    <row r="849" spans="1:5" x14ac:dyDescent="0.25">
      <c r="A849" s="1"/>
      <c r="B849" s="1"/>
      <c r="C849" s="1"/>
      <c r="D849" s="1"/>
      <c r="E849" s="1"/>
    </row>
    <row r="850" spans="1:5" x14ac:dyDescent="0.25">
      <c r="A850" s="1"/>
      <c r="B850" s="1"/>
      <c r="C850" s="1"/>
      <c r="D850" s="1"/>
      <c r="E850" s="1"/>
    </row>
    <row r="851" spans="1:5" x14ac:dyDescent="0.25">
      <c r="A851" s="1"/>
      <c r="B851" s="1"/>
      <c r="C851" s="1"/>
      <c r="D851" s="1"/>
      <c r="E851" s="1"/>
    </row>
    <row r="852" spans="1:5" x14ac:dyDescent="0.25">
      <c r="A852" s="1"/>
      <c r="B852" s="1"/>
      <c r="C852" s="1"/>
      <c r="D852" s="1"/>
      <c r="E852" s="1"/>
    </row>
    <row r="853" spans="1:5" x14ac:dyDescent="0.25">
      <c r="A853" s="1"/>
      <c r="B853" s="1"/>
      <c r="C853" s="1"/>
      <c r="D853" s="1"/>
      <c r="E853" s="1"/>
    </row>
    <row r="854" spans="1:5" x14ac:dyDescent="0.25">
      <c r="A854" s="1"/>
      <c r="B854" s="1"/>
      <c r="C854" s="1"/>
      <c r="D854" s="1"/>
      <c r="E854" s="1"/>
    </row>
    <row r="855" spans="1:5" x14ac:dyDescent="0.25">
      <c r="A855" s="1"/>
      <c r="B855" s="1"/>
      <c r="C855" s="1"/>
      <c r="D855" s="1"/>
      <c r="E855" s="1"/>
    </row>
    <row r="856" spans="1:5" x14ac:dyDescent="0.25">
      <c r="A856" s="1"/>
      <c r="B856" s="1"/>
      <c r="C856" s="1"/>
      <c r="D856" s="1"/>
      <c r="E856" s="1"/>
    </row>
    <row r="857" spans="1:5" x14ac:dyDescent="0.25">
      <c r="A857" s="1"/>
      <c r="B857" s="1"/>
      <c r="C857" s="1"/>
      <c r="D857" s="1"/>
      <c r="E857" s="1"/>
    </row>
    <row r="858" spans="1:5" x14ac:dyDescent="0.25">
      <c r="A858" s="1"/>
      <c r="B858" s="1"/>
      <c r="C858" s="1"/>
      <c r="D858" s="1"/>
      <c r="E858" s="1"/>
    </row>
    <row r="859" spans="1:5" x14ac:dyDescent="0.25">
      <c r="A859" s="1"/>
      <c r="B859" s="1"/>
      <c r="C859" s="1"/>
      <c r="D859" s="1"/>
      <c r="E859" s="1"/>
    </row>
    <row r="860" spans="1:5" x14ac:dyDescent="0.25">
      <c r="A860" s="1"/>
      <c r="B860" s="1"/>
      <c r="C860" s="1"/>
      <c r="D860" s="1"/>
      <c r="E860" s="1"/>
    </row>
    <row r="861" spans="1:5" x14ac:dyDescent="0.25">
      <c r="A861" s="1"/>
      <c r="B861" s="1"/>
      <c r="C861" s="1"/>
      <c r="D861" s="1"/>
      <c r="E861" s="1"/>
    </row>
    <row r="862" spans="1:5" x14ac:dyDescent="0.25">
      <c r="A862" s="1"/>
      <c r="B862" s="1"/>
      <c r="C862" s="1"/>
      <c r="D862" s="1"/>
      <c r="E862" s="1"/>
    </row>
    <row r="863" spans="1:5" x14ac:dyDescent="0.25">
      <c r="A863" s="1"/>
      <c r="B863" s="1"/>
      <c r="C863" s="1"/>
      <c r="D863" s="1"/>
      <c r="E863" s="1"/>
    </row>
    <row r="864" spans="1:5" x14ac:dyDescent="0.25">
      <c r="A864" s="1"/>
      <c r="B864" s="1"/>
      <c r="C864" s="1"/>
      <c r="D864" s="1"/>
      <c r="E864" s="1"/>
    </row>
    <row r="865" spans="1:5" x14ac:dyDescent="0.25">
      <c r="A865" s="1"/>
      <c r="B865" s="1"/>
      <c r="C865" s="1"/>
      <c r="D865" s="1"/>
      <c r="E865" s="1"/>
    </row>
    <row r="866" spans="1:5" x14ac:dyDescent="0.25">
      <c r="A866" s="1"/>
      <c r="B866" s="1"/>
      <c r="C866" s="1"/>
      <c r="D866" s="1"/>
      <c r="E866" s="1"/>
    </row>
    <row r="867" spans="1:5" x14ac:dyDescent="0.25">
      <c r="A867" s="1"/>
      <c r="B867" s="1"/>
      <c r="C867" s="1"/>
      <c r="D867" s="1"/>
      <c r="E867" s="1"/>
    </row>
    <row r="868" spans="1:5" x14ac:dyDescent="0.25">
      <c r="A868" s="1"/>
      <c r="B868" s="1"/>
      <c r="C868" s="1"/>
      <c r="D868" s="1"/>
      <c r="E868" s="1"/>
    </row>
    <row r="869" spans="1:5" x14ac:dyDescent="0.25">
      <c r="A869" s="1"/>
      <c r="B869" s="1"/>
      <c r="C869" s="1"/>
      <c r="D869" s="1"/>
      <c r="E869" s="1"/>
    </row>
    <row r="870" spans="1:5" x14ac:dyDescent="0.25">
      <c r="A870" s="1"/>
      <c r="B870" s="1"/>
      <c r="C870" s="1"/>
      <c r="D870" s="1"/>
      <c r="E870" s="1"/>
    </row>
    <row r="871" spans="1:5" x14ac:dyDescent="0.25">
      <c r="A871" s="1"/>
      <c r="B871" s="1"/>
      <c r="C871" s="1"/>
      <c r="D871" s="1"/>
      <c r="E871" s="1"/>
    </row>
    <row r="872" spans="1:5" x14ac:dyDescent="0.25">
      <c r="A872" s="1"/>
      <c r="B872" s="1"/>
      <c r="C872" s="1"/>
      <c r="D872" s="1"/>
      <c r="E872" s="1"/>
    </row>
    <row r="873" spans="1:5" x14ac:dyDescent="0.25">
      <c r="A873" s="1"/>
      <c r="B873" s="1"/>
      <c r="C873" s="1"/>
      <c r="D873" s="1"/>
      <c r="E873" s="1"/>
    </row>
    <row r="874" spans="1:5" x14ac:dyDescent="0.25">
      <c r="A874" s="1"/>
      <c r="B874" s="1"/>
      <c r="C874" s="1"/>
      <c r="D874" s="1"/>
      <c r="E874" s="1"/>
    </row>
    <row r="875" spans="1:5" x14ac:dyDescent="0.25">
      <c r="A875" s="1"/>
      <c r="B875" s="1"/>
      <c r="C875" s="1"/>
      <c r="D875" s="1"/>
      <c r="E875" s="1"/>
    </row>
    <row r="876" spans="1:5" x14ac:dyDescent="0.25">
      <c r="A876" s="1"/>
      <c r="B876" s="1"/>
      <c r="C876" s="1"/>
      <c r="D876" s="1"/>
      <c r="E876" s="1"/>
    </row>
    <row r="877" spans="1:5" x14ac:dyDescent="0.25">
      <c r="A877" s="1"/>
      <c r="B877" s="1"/>
      <c r="C877" s="1"/>
      <c r="D877" s="1"/>
      <c r="E877" s="1"/>
    </row>
    <row r="878" spans="1:5" x14ac:dyDescent="0.25">
      <c r="A878" s="1"/>
      <c r="B878" s="1"/>
      <c r="C878" s="1"/>
      <c r="D878" s="1"/>
      <c r="E878" s="1"/>
    </row>
    <row r="879" spans="1:5" x14ac:dyDescent="0.25">
      <c r="A879" s="1"/>
      <c r="B879" s="1"/>
      <c r="C879" s="1"/>
      <c r="D879" s="1"/>
      <c r="E879" s="1"/>
    </row>
    <row r="880" spans="1:5" x14ac:dyDescent="0.25">
      <c r="A880" s="1"/>
      <c r="B880" s="1"/>
      <c r="C880" s="1"/>
      <c r="D880" s="1"/>
      <c r="E880" s="1"/>
    </row>
    <row r="881" spans="1:5" x14ac:dyDescent="0.25">
      <c r="A881" s="1"/>
      <c r="B881" s="1"/>
      <c r="C881" s="1"/>
      <c r="D881" s="1"/>
      <c r="E881" s="1"/>
    </row>
    <row r="882" spans="1:5" x14ac:dyDescent="0.25">
      <c r="A882" s="1"/>
      <c r="B882" s="1"/>
      <c r="C882" s="1"/>
      <c r="D882" s="1"/>
      <c r="E882" s="1"/>
    </row>
    <row r="883" spans="1:5" x14ac:dyDescent="0.25">
      <c r="A883" s="1"/>
      <c r="B883" s="1"/>
      <c r="C883" s="1"/>
      <c r="D883" s="1"/>
      <c r="E883" s="1"/>
    </row>
    <row r="884" spans="1:5" x14ac:dyDescent="0.25">
      <c r="A884" s="1"/>
      <c r="B884" s="1"/>
      <c r="C884" s="1"/>
      <c r="D884" s="1"/>
      <c r="E884" s="1"/>
    </row>
    <row r="885" spans="1:5" x14ac:dyDescent="0.25">
      <c r="A885" s="1"/>
      <c r="B885" s="1"/>
      <c r="C885" s="1"/>
      <c r="D885" s="1"/>
      <c r="E885" s="1"/>
    </row>
    <row r="886" spans="1:5" x14ac:dyDescent="0.25">
      <c r="A886" s="1"/>
      <c r="B886" s="1"/>
      <c r="C886" s="1"/>
      <c r="D886" s="1"/>
      <c r="E886" s="1"/>
    </row>
    <row r="887" spans="1:5" x14ac:dyDescent="0.25">
      <c r="A887" s="1"/>
      <c r="B887" s="1"/>
      <c r="C887" s="1"/>
      <c r="D887" s="1"/>
      <c r="E887" s="1"/>
    </row>
    <row r="888" spans="1:5" x14ac:dyDescent="0.25">
      <c r="A888" s="1"/>
      <c r="B888" s="1"/>
      <c r="C888" s="1"/>
      <c r="D888" s="1"/>
      <c r="E888" s="1"/>
    </row>
    <row r="889" spans="1:5" x14ac:dyDescent="0.25">
      <c r="A889" s="1"/>
      <c r="B889" s="1"/>
      <c r="C889" s="1"/>
      <c r="D889" s="1"/>
      <c r="E889" s="1"/>
    </row>
    <row r="890" spans="1:5" x14ac:dyDescent="0.25">
      <c r="A890" s="1"/>
      <c r="B890" s="1"/>
      <c r="C890" s="1"/>
      <c r="D890" s="1"/>
      <c r="E890" s="1"/>
    </row>
    <row r="891" spans="1:5" x14ac:dyDescent="0.25">
      <c r="A891" s="1"/>
      <c r="B891" s="1"/>
      <c r="C891" s="1"/>
      <c r="D891" s="1"/>
      <c r="E891" s="1"/>
    </row>
    <row r="892" spans="1:5" x14ac:dyDescent="0.25">
      <c r="A892" s="1"/>
      <c r="B892" s="1"/>
      <c r="C892" s="1"/>
      <c r="D892" s="1"/>
      <c r="E892" s="1"/>
    </row>
    <row r="893" spans="1:5" x14ac:dyDescent="0.25">
      <c r="A893" s="1"/>
      <c r="B893" s="1"/>
      <c r="C893" s="1"/>
      <c r="D893" s="1"/>
      <c r="E893" s="1"/>
    </row>
    <row r="894" spans="1:5" x14ac:dyDescent="0.25">
      <c r="A894" s="1"/>
      <c r="B894" s="1"/>
      <c r="C894" s="1"/>
      <c r="D894" s="1"/>
      <c r="E894" s="1"/>
    </row>
    <row r="895" spans="1:5" x14ac:dyDescent="0.25">
      <c r="A895" s="1"/>
      <c r="B895" s="1"/>
      <c r="C895" s="1"/>
      <c r="D895" s="1"/>
      <c r="E895" s="1"/>
    </row>
    <row r="896" spans="1:5" x14ac:dyDescent="0.25">
      <c r="A896" s="1"/>
      <c r="B896" s="1"/>
      <c r="C896" s="1"/>
      <c r="D896" s="1"/>
      <c r="E896" s="1"/>
    </row>
    <row r="897" spans="1:5" x14ac:dyDescent="0.25">
      <c r="A897" s="1"/>
      <c r="B897" s="1"/>
      <c r="C897" s="1"/>
      <c r="D897" s="1"/>
      <c r="E897" s="1"/>
    </row>
    <row r="898" spans="1:5" x14ac:dyDescent="0.25">
      <c r="A898" s="1"/>
      <c r="B898" s="1"/>
      <c r="C898" s="1"/>
      <c r="D898" s="1"/>
      <c r="E898" s="1"/>
    </row>
    <row r="899" spans="1:5" x14ac:dyDescent="0.25">
      <c r="A899" s="1"/>
      <c r="B899" s="1"/>
      <c r="C899" s="1"/>
      <c r="D899" s="1"/>
      <c r="E899" s="1"/>
    </row>
    <row r="900" spans="1:5" x14ac:dyDescent="0.25">
      <c r="A900" s="1"/>
      <c r="B900" s="1"/>
      <c r="C900" s="1"/>
      <c r="D900" s="1"/>
      <c r="E900" s="1"/>
    </row>
    <row r="901" spans="1:5" x14ac:dyDescent="0.25">
      <c r="A901" s="1"/>
      <c r="B901" s="1"/>
      <c r="C901" s="1"/>
      <c r="D901" s="1"/>
      <c r="E901" s="1"/>
    </row>
    <row r="902" spans="1:5" x14ac:dyDescent="0.25">
      <c r="A902" s="1"/>
      <c r="B902" s="1"/>
      <c r="C902" s="1"/>
      <c r="D902" s="1"/>
      <c r="E902" s="1"/>
    </row>
    <row r="903" spans="1:5" x14ac:dyDescent="0.25">
      <c r="A903" s="1"/>
      <c r="B903" s="1"/>
      <c r="C903" s="1"/>
      <c r="D903" s="1"/>
      <c r="E903" s="1"/>
    </row>
    <row r="904" spans="1:5" x14ac:dyDescent="0.25">
      <c r="A904" s="1"/>
      <c r="B904" s="1"/>
      <c r="C904" s="1"/>
      <c r="D904" s="1"/>
      <c r="E904" s="1"/>
    </row>
    <row r="905" spans="1:5" x14ac:dyDescent="0.25">
      <c r="A905" s="1"/>
      <c r="B905" s="1"/>
      <c r="C905" s="1"/>
      <c r="D905" s="1"/>
      <c r="E905" s="1"/>
    </row>
    <row r="906" spans="1:5" x14ac:dyDescent="0.25">
      <c r="A906" s="1"/>
      <c r="B906" s="1"/>
      <c r="C906" s="1"/>
      <c r="D906" s="1"/>
      <c r="E906" s="1"/>
    </row>
    <row r="907" spans="1:5" x14ac:dyDescent="0.25">
      <c r="A907" s="1"/>
      <c r="B907" s="1"/>
      <c r="C907" s="1"/>
      <c r="D907" s="1"/>
      <c r="E907" s="1"/>
    </row>
    <row r="908" spans="1:5" x14ac:dyDescent="0.25">
      <c r="A908" s="1"/>
      <c r="B908" s="1"/>
      <c r="C908" s="1"/>
      <c r="D908" s="1"/>
      <c r="E908" s="1"/>
    </row>
    <row r="909" spans="1:5" x14ac:dyDescent="0.25">
      <c r="A909" s="1"/>
      <c r="B909" s="1"/>
      <c r="C909" s="1"/>
      <c r="D909" s="1"/>
      <c r="E909" s="1"/>
    </row>
    <row r="910" spans="1:5" x14ac:dyDescent="0.25">
      <c r="A910" s="1"/>
      <c r="B910" s="1"/>
      <c r="C910" s="1"/>
      <c r="D910" s="1"/>
      <c r="E910" s="1"/>
    </row>
    <row r="911" spans="1:5" x14ac:dyDescent="0.25">
      <c r="A911" s="1"/>
      <c r="B911" s="1"/>
      <c r="C911" s="1"/>
      <c r="D911" s="1"/>
      <c r="E911" s="1"/>
    </row>
    <row r="912" spans="1:5" x14ac:dyDescent="0.25">
      <c r="A912" s="1"/>
      <c r="B912" s="1"/>
      <c r="C912" s="1"/>
      <c r="D912" s="1"/>
      <c r="E912" s="1"/>
    </row>
    <row r="913" spans="1:5" x14ac:dyDescent="0.25">
      <c r="A913" s="1"/>
      <c r="B913" s="1"/>
      <c r="C913" s="1"/>
      <c r="D913" s="1"/>
      <c r="E913" s="1"/>
    </row>
    <row r="914" spans="1:5" x14ac:dyDescent="0.25">
      <c r="A914" s="1"/>
      <c r="B914" s="1"/>
      <c r="C914" s="1"/>
      <c r="D914" s="1"/>
      <c r="E914" s="1"/>
    </row>
    <row r="915" spans="1:5" x14ac:dyDescent="0.25">
      <c r="A915" s="1"/>
      <c r="B915" s="1"/>
      <c r="C915" s="1"/>
      <c r="D915" s="1"/>
      <c r="E915" s="1"/>
    </row>
    <row r="916" spans="1:5" x14ac:dyDescent="0.25">
      <c r="A916" s="1"/>
      <c r="B916" s="1"/>
      <c r="C916" s="1"/>
      <c r="D916" s="1"/>
      <c r="E916" s="1"/>
    </row>
    <row r="917" spans="1:5" x14ac:dyDescent="0.25">
      <c r="A917" s="1"/>
      <c r="B917" s="1"/>
      <c r="C917" s="1"/>
      <c r="D917" s="1"/>
      <c r="E917" s="1"/>
    </row>
    <row r="918" spans="1:5" x14ac:dyDescent="0.25">
      <c r="A918" s="1"/>
      <c r="B918" s="1"/>
      <c r="C918" s="1"/>
      <c r="D918" s="1"/>
      <c r="E918" s="1"/>
    </row>
    <row r="919" spans="1:5" x14ac:dyDescent="0.25">
      <c r="A919" s="1"/>
      <c r="B919" s="1"/>
      <c r="C919" s="1"/>
      <c r="D919" s="1"/>
      <c r="E919" s="1"/>
    </row>
    <row r="920" spans="1:5" x14ac:dyDescent="0.25">
      <c r="A920" s="1"/>
      <c r="B920" s="1"/>
      <c r="C920" s="1"/>
      <c r="D920" s="1"/>
      <c r="E920" s="1"/>
    </row>
    <row r="921" spans="1:5" x14ac:dyDescent="0.25">
      <c r="A921" s="1"/>
      <c r="B921" s="1"/>
      <c r="C921" s="1"/>
      <c r="D921" s="1"/>
      <c r="E921" s="1"/>
    </row>
    <row r="922" spans="1:5" x14ac:dyDescent="0.25">
      <c r="A922" s="1"/>
      <c r="B922" s="1"/>
      <c r="C922" s="1"/>
      <c r="D922" s="1"/>
      <c r="E922" s="1"/>
    </row>
    <row r="923" spans="1:5" x14ac:dyDescent="0.25">
      <c r="A923" s="1"/>
      <c r="B923" s="1"/>
      <c r="C923" s="1"/>
      <c r="D923" s="1"/>
      <c r="E923" s="1"/>
    </row>
    <row r="924" spans="1:5" x14ac:dyDescent="0.25">
      <c r="A924" s="1"/>
      <c r="B924" s="1"/>
      <c r="C924" s="1"/>
      <c r="D924" s="1"/>
      <c r="E924" s="1"/>
    </row>
    <row r="925" spans="1:5" x14ac:dyDescent="0.25">
      <c r="A925" s="1"/>
      <c r="B925" s="1"/>
      <c r="C925" s="1"/>
      <c r="D925" s="1"/>
      <c r="E925" s="1"/>
    </row>
    <row r="926" spans="1:5" x14ac:dyDescent="0.25">
      <c r="A926" s="1"/>
      <c r="B926" s="1"/>
      <c r="C926" s="1"/>
      <c r="D926" s="1"/>
      <c r="E926" s="1"/>
    </row>
    <row r="927" spans="1:5" x14ac:dyDescent="0.25">
      <c r="A927" s="1"/>
      <c r="B927" s="1"/>
      <c r="C927" s="1"/>
      <c r="D927" s="1"/>
      <c r="E927" s="1"/>
    </row>
    <row r="928" spans="1:5" x14ac:dyDescent="0.25">
      <c r="A928" s="1"/>
      <c r="B928" s="1"/>
      <c r="C928" s="1"/>
      <c r="D928" s="1"/>
      <c r="E928" s="1"/>
    </row>
    <row r="929" spans="1:5" x14ac:dyDescent="0.25">
      <c r="A929" s="1"/>
      <c r="B929" s="1"/>
      <c r="C929" s="1"/>
      <c r="D929" s="1"/>
      <c r="E929" s="1"/>
    </row>
    <row r="930" spans="1:5" x14ac:dyDescent="0.25">
      <c r="A930" s="1"/>
      <c r="B930" s="1"/>
      <c r="C930" s="1"/>
      <c r="D930" s="1"/>
      <c r="E930" s="1"/>
    </row>
    <row r="931" spans="1:5" x14ac:dyDescent="0.25">
      <c r="A931" s="1"/>
      <c r="B931" s="1"/>
      <c r="C931" s="1"/>
      <c r="D931" s="1"/>
      <c r="E931" s="1"/>
    </row>
    <row r="932" spans="1:5" x14ac:dyDescent="0.25">
      <c r="A932" s="1"/>
      <c r="B932" s="1"/>
      <c r="C932" s="1"/>
      <c r="D932" s="1"/>
      <c r="E932" s="1"/>
    </row>
    <row r="933" spans="1:5" x14ac:dyDescent="0.25">
      <c r="A933" s="1"/>
      <c r="B933" s="1"/>
      <c r="C933" s="1"/>
      <c r="D933" s="1"/>
      <c r="E933" s="1"/>
    </row>
    <row r="934" spans="1:5" x14ac:dyDescent="0.25">
      <c r="A934" s="1"/>
      <c r="B934" s="1"/>
      <c r="C934" s="1"/>
      <c r="D934" s="1"/>
      <c r="E934" s="1"/>
    </row>
    <row r="935" spans="1:5" x14ac:dyDescent="0.25">
      <c r="A935" s="1"/>
      <c r="B935" s="1"/>
      <c r="C935" s="1"/>
      <c r="D935" s="1"/>
      <c r="E935" s="1"/>
    </row>
    <row r="936" spans="1:5" x14ac:dyDescent="0.25">
      <c r="A936" s="1"/>
      <c r="B936" s="1"/>
      <c r="C936" s="1"/>
      <c r="D936" s="1"/>
      <c r="E936" s="1"/>
    </row>
    <row r="937" spans="1:5" x14ac:dyDescent="0.25">
      <c r="A937" s="1"/>
      <c r="B937" s="1"/>
      <c r="C937" s="1"/>
      <c r="D937" s="1"/>
      <c r="E937" s="1"/>
    </row>
    <row r="938" spans="1:5" x14ac:dyDescent="0.25">
      <c r="A938" s="1"/>
      <c r="B938" s="1"/>
      <c r="C938" s="1"/>
      <c r="D938" s="1"/>
      <c r="E938" s="1"/>
    </row>
    <row r="939" spans="1:5" x14ac:dyDescent="0.25">
      <c r="A939" s="1"/>
      <c r="B939" s="1"/>
      <c r="C939" s="1"/>
      <c r="D939" s="1"/>
      <c r="E939" s="1"/>
    </row>
    <row r="940" spans="1:5" x14ac:dyDescent="0.25">
      <c r="A940" s="1"/>
      <c r="B940" s="1"/>
      <c r="C940" s="1"/>
      <c r="D940" s="1"/>
      <c r="E940" s="1"/>
    </row>
    <row r="941" spans="1:5" x14ac:dyDescent="0.25">
      <c r="A941" s="1"/>
      <c r="B941" s="1"/>
      <c r="C941" s="1"/>
      <c r="D941" s="1"/>
      <c r="E941" s="1"/>
    </row>
    <row r="942" spans="1:5" x14ac:dyDescent="0.25">
      <c r="A942" s="1"/>
      <c r="B942" s="1"/>
      <c r="C942" s="1"/>
      <c r="D942" s="1"/>
      <c r="E942" s="1"/>
    </row>
    <row r="943" spans="1:5" x14ac:dyDescent="0.25">
      <c r="A943" s="1"/>
      <c r="B943" s="1"/>
      <c r="C943" s="1"/>
      <c r="D943" s="1"/>
      <c r="E943" s="1"/>
    </row>
    <row r="944" spans="1:5" x14ac:dyDescent="0.25">
      <c r="A944" s="1"/>
      <c r="B944" s="1"/>
      <c r="C944" s="1"/>
      <c r="D944" s="1"/>
      <c r="E944" s="1"/>
    </row>
    <row r="945" spans="1:5" x14ac:dyDescent="0.25">
      <c r="A945" s="1"/>
      <c r="B945" s="1"/>
      <c r="C945" s="1"/>
      <c r="D945" s="1"/>
      <c r="E945" s="1"/>
    </row>
    <row r="946" spans="1:5" x14ac:dyDescent="0.25">
      <c r="A946" s="1"/>
      <c r="B946" s="1"/>
      <c r="C946" s="1"/>
      <c r="D946" s="1"/>
      <c r="E946" s="1"/>
    </row>
    <row r="947" spans="1:5" x14ac:dyDescent="0.25">
      <c r="A947" s="1"/>
      <c r="B947" s="1"/>
      <c r="C947" s="1"/>
      <c r="D947" s="1"/>
      <c r="E947" s="1"/>
    </row>
    <row r="948" spans="1:5" x14ac:dyDescent="0.25">
      <c r="A948" s="1"/>
      <c r="B948" s="1"/>
      <c r="C948" s="1"/>
      <c r="D948" s="1"/>
      <c r="E948" s="1"/>
    </row>
    <row r="949" spans="1:5" x14ac:dyDescent="0.25">
      <c r="A949" s="1"/>
      <c r="B949" s="1"/>
      <c r="C949" s="1"/>
      <c r="D949" s="1"/>
      <c r="E949" s="1"/>
    </row>
    <row r="950" spans="1:5" x14ac:dyDescent="0.25">
      <c r="A950" s="1"/>
      <c r="B950" s="1"/>
      <c r="C950" s="1"/>
      <c r="D950" s="1"/>
      <c r="E950" s="1"/>
    </row>
    <row r="951" spans="1:5" x14ac:dyDescent="0.25">
      <c r="A951" s="1"/>
      <c r="B951" s="1"/>
      <c r="C951" s="1"/>
      <c r="D951" s="1"/>
      <c r="E951" s="1"/>
    </row>
    <row r="952" spans="1:5" x14ac:dyDescent="0.25">
      <c r="A952" s="1"/>
      <c r="B952" s="1"/>
      <c r="C952" s="1"/>
      <c r="D952" s="1"/>
      <c r="E952" s="1"/>
    </row>
    <row r="953" spans="1:5" x14ac:dyDescent="0.25">
      <c r="A953" s="1"/>
      <c r="B953" s="1"/>
      <c r="C953" s="1"/>
      <c r="D953" s="1"/>
      <c r="E953" s="1"/>
    </row>
    <row r="954" spans="1:5" x14ac:dyDescent="0.25">
      <c r="A954" s="1"/>
      <c r="B954" s="1"/>
      <c r="C954" s="1"/>
      <c r="D954" s="1"/>
      <c r="E954" s="1"/>
    </row>
    <row r="955" spans="1:5" x14ac:dyDescent="0.25">
      <c r="A955" s="1"/>
      <c r="B955" s="1"/>
      <c r="C955" s="1"/>
      <c r="D955" s="1"/>
      <c r="E955" s="1"/>
    </row>
    <row r="956" spans="1:5" x14ac:dyDescent="0.25">
      <c r="A956" s="1"/>
      <c r="B956" s="1"/>
      <c r="C956" s="1"/>
      <c r="D956" s="1"/>
      <c r="E956" s="1"/>
    </row>
    <row r="957" spans="1:5" x14ac:dyDescent="0.25">
      <c r="A957" s="1"/>
      <c r="B957" s="1"/>
      <c r="C957" s="1"/>
      <c r="D957" s="1"/>
      <c r="E957" s="1"/>
    </row>
    <row r="958" spans="1:5" x14ac:dyDescent="0.25">
      <c r="A958" s="1"/>
      <c r="B958" s="1"/>
      <c r="C958" s="1"/>
      <c r="D958" s="1"/>
      <c r="E958" s="1"/>
    </row>
    <row r="959" spans="1:5" x14ac:dyDescent="0.25">
      <c r="A959" s="1"/>
      <c r="B959" s="1"/>
      <c r="C959" s="1"/>
      <c r="D959" s="1"/>
      <c r="E959" s="1"/>
    </row>
    <row r="960" spans="1:5" x14ac:dyDescent="0.25">
      <c r="A960" s="1"/>
      <c r="B960" s="1"/>
      <c r="C960" s="1"/>
      <c r="D960" s="1"/>
      <c r="E960" s="1"/>
    </row>
    <row r="961" spans="1:5" x14ac:dyDescent="0.25">
      <c r="A961" s="1"/>
      <c r="B961" s="1"/>
      <c r="C961" s="1"/>
      <c r="D961" s="1"/>
      <c r="E961" s="1"/>
    </row>
    <row r="962" spans="1:5" x14ac:dyDescent="0.25">
      <c r="A962" s="1"/>
      <c r="B962" s="1"/>
      <c r="C962" s="1"/>
      <c r="D962" s="1"/>
      <c r="E962" s="1"/>
    </row>
    <row r="963" spans="1:5" x14ac:dyDescent="0.25">
      <c r="A963" s="1"/>
      <c r="B963" s="1"/>
      <c r="C963" s="1"/>
      <c r="D963" s="1"/>
      <c r="E963" s="1"/>
    </row>
    <row r="964" spans="1:5" x14ac:dyDescent="0.25">
      <c r="A964" s="1"/>
      <c r="B964" s="1"/>
      <c r="C964" s="1"/>
      <c r="D964" s="1"/>
      <c r="E964" s="1"/>
    </row>
    <row r="965" spans="1:5" x14ac:dyDescent="0.25">
      <c r="A965" s="1"/>
      <c r="B965" s="1"/>
      <c r="C965" s="1"/>
      <c r="D965" s="1"/>
      <c r="E965" s="1"/>
    </row>
    <row r="966" spans="1:5" x14ac:dyDescent="0.25">
      <c r="A966" s="1"/>
      <c r="B966" s="1"/>
      <c r="C966" s="1"/>
      <c r="D966" s="1"/>
      <c r="E966" s="1"/>
    </row>
    <row r="967" spans="1:5" x14ac:dyDescent="0.25">
      <c r="A967" s="1"/>
      <c r="B967" s="1"/>
      <c r="C967" s="1"/>
      <c r="D967" s="1"/>
      <c r="E967" s="1"/>
    </row>
    <row r="968" spans="1:5" x14ac:dyDescent="0.25">
      <c r="A968" s="1"/>
      <c r="B968" s="1"/>
      <c r="C968" s="1"/>
      <c r="D968" s="1"/>
      <c r="E968" s="1"/>
    </row>
    <row r="969" spans="1:5" x14ac:dyDescent="0.25">
      <c r="A969" s="1"/>
      <c r="B969" s="1"/>
      <c r="C969" s="1"/>
      <c r="D969" s="1"/>
      <c r="E969" s="1"/>
    </row>
    <row r="970" spans="1:5" x14ac:dyDescent="0.25">
      <c r="A970" s="1"/>
      <c r="B970" s="1"/>
      <c r="C970" s="1"/>
      <c r="D970" s="1"/>
      <c r="E970" s="1"/>
    </row>
    <row r="971" spans="1:5" x14ac:dyDescent="0.25">
      <c r="A971" s="1"/>
      <c r="B971" s="1"/>
      <c r="C971" s="1"/>
      <c r="D971" s="1"/>
      <c r="E971" s="1"/>
    </row>
    <row r="972" spans="1:5" x14ac:dyDescent="0.25">
      <c r="A972" s="1"/>
      <c r="B972" s="1"/>
      <c r="C972" s="1"/>
      <c r="D972" s="1"/>
      <c r="E972" s="1"/>
    </row>
    <row r="973" spans="1:5" x14ac:dyDescent="0.25">
      <c r="A973" s="1"/>
      <c r="B973" s="1"/>
      <c r="C973" s="1"/>
      <c r="D973" s="1"/>
      <c r="E973" s="1"/>
    </row>
    <row r="974" spans="1:5" x14ac:dyDescent="0.25">
      <c r="A974" s="1"/>
      <c r="B974" s="1"/>
      <c r="C974" s="1"/>
      <c r="D974" s="1"/>
      <c r="E974" s="1"/>
    </row>
    <row r="975" spans="1:5" x14ac:dyDescent="0.25">
      <c r="A975" s="1"/>
      <c r="B975" s="1"/>
      <c r="C975" s="1"/>
      <c r="D975" s="1"/>
      <c r="E975" s="1"/>
    </row>
    <row r="976" spans="1:5" x14ac:dyDescent="0.25">
      <c r="A976" s="1"/>
      <c r="B976" s="1"/>
      <c r="C976" s="1"/>
      <c r="D976" s="1"/>
      <c r="E976" s="1"/>
    </row>
    <row r="977" spans="1:5" x14ac:dyDescent="0.25">
      <c r="A977" s="1"/>
      <c r="B977" s="1"/>
      <c r="C977" s="1"/>
      <c r="D977" s="1"/>
      <c r="E977" s="1"/>
    </row>
    <row r="978" spans="1:5" x14ac:dyDescent="0.25">
      <c r="A978" s="1"/>
      <c r="B978" s="1"/>
      <c r="C978" s="1"/>
      <c r="D978" s="1"/>
      <c r="E978" s="1"/>
    </row>
    <row r="979" spans="1:5" x14ac:dyDescent="0.25">
      <c r="A979" s="1"/>
      <c r="B979" s="1"/>
      <c r="C979" s="1"/>
      <c r="D979" s="1"/>
      <c r="E979" s="1"/>
    </row>
    <row r="980" spans="1:5" x14ac:dyDescent="0.25">
      <c r="A980" s="1"/>
      <c r="B980" s="1"/>
      <c r="C980" s="1"/>
      <c r="D980" s="1"/>
      <c r="E980" s="1"/>
    </row>
    <row r="981" spans="1:5" x14ac:dyDescent="0.25">
      <c r="A981" s="1"/>
      <c r="B981" s="1"/>
      <c r="C981" s="1"/>
      <c r="D981" s="1"/>
      <c r="E981" s="1"/>
    </row>
    <row r="982" spans="1:5" x14ac:dyDescent="0.25">
      <c r="A982" s="1"/>
      <c r="B982" s="1"/>
      <c r="C982" s="1"/>
      <c r="D982" s="1"/>
      <c r="E982" s="1"/>
    </row>
    <row r="983" spans="1:5" x14ac:dyDescent="0.25">
      <c r="A983" s="1"/>
      <c r="B983" s="1"/>
      <c r="C983" s="1"/>
      <c r="D983" s="1"/>
      <c r="E983" s="1"/>
    </row>
    <row r="984" spans="1:5" x14ac:dyDescent="0.25">
      <c r="A984" s="1"/>
      <c r="B984" s="1"/>
      <c r="C984" s="1"/>
      <c r="D984" s="1"/>
      <c r="E984" s="1"/>
    </row>
    <row r="985" spans="1:5" x14ac:dyDescent="0.25">
      <c r="A985" s="1"/>
      <c r="B985" s="1"/>
      <c r="C985" s="1"/>
      <c r="D985" s="1"/>
      <c r="E985" s="1"/>
    </row>
    <row r="986" spans="1:5" x14ac:dyDescent="0.25">
      <c r="A986" s="1"/>
      <c r="B986" s="1"/>
      <c r="C986" s="1"/>
      <c r="D986" s="1"/>
      <c r="E986" s="1"/>
    </row>
    <row r="987" spans="1:5" x14ac:dyDescent="0.25">
      <c r="A987" s="1"/>
      <c r="B987" s="1"/>
      <c r="C987" s="1"/>
      <c r="D987" s="1"/>
      <c r="E987" s="1"/>
    </row>
    <row r="988" spans="1:5" x14ac:dyDescent="0.25">
      <c r="A988" s="1"/>
      <c r="B988" s="1"/>
      <c r="C988" s="1"/>
      <c r="D988" s="1"/>
      <c r="E988" s="1"/>
    </row>
    <row r="989" spans="1:5" x14ac:dyDescent="0.25">
      <c r="A989" s="1"/>
      <c r="B989" s="1"/>
      <c r="C989" s="1"/>
      <c r="D989" s="1"/>
      <c r="E989" s="1"/>
    </row>
    <row r="990" spans="1:5" x14ac:dyDescent="0.25">
      <c r="A990" s="1"/>
      <c r="B990" s="1"/>
      <c r="C990" s="1"/>
      <c r="D990" s="1"/>
      <c r="E990" s="1"/>
    </row>
    <row r="991" spans="1:5" x14ac:dyDescent="0.25">
      <c r="A991" s="1"/>
      <c r="B991" s="1"/>
      <c r="C991" s="1"/>
      <c r="D991" s="1"/>
      <c r="E991" s="1"/>
    </row>
    <row r="992" spans="1:5" x14ac:dyDescent="0.25">
      <c r="A992" s="1"/>
      <c r="B992" s="1"/>
      <c r="C992" s="1"/>
      <c r="D992" s="1"/>
      <c r="E992" s="1"/>
    </row>
    <row r="993" spans="1:5" x14ac:dyDescent="0.25">
      <c r="A993" s="1"/>
      <c r="B993" s="1"/>
      <c r="C993" s="1"/>
      <c r="D993" s="1"/>
      <c r="E993" s="1"/>
    </row>
    <row r="994" spans="1:5" x14ac:dyDescent="0.25">
      <c r="A994" s="1"/>
      <c r="B994" s="1"/>
      <c r="C994" s="1"/>
      <c r="D994" s="1"/>
      <c r="E994" s="1"/>
    </row>
    <row r="995" spans="1:5" x14ac:dyDescent="0.25">
      <c r="A995" s="1"/>
      <c r="B995" s="1"/>
      <c r="C995" s="1"/>
      <c r="D995" s="1"/>
      <c r="E995" s="1"/>
    </row>
    <row r="996" spans="1:5" x14ac:dyDescent="0.25">
      <c r="A996" s="1"/>
      <c r="B996" s="1"/>
      <c r="C996" s="1"/>
      <c r="D996" s="1"/>
      <c r="E996" s="1"/>
    </row>
    <row r="997" spans="1:5" x14ac:dyDescent="0.25">
      <c r="A997" s="1"/>
      <c r="B997" s="1"/>
      <c r="C997" s="1"/>
      <c r="D997" s="1"/>
      <c r="E997" s="1"/>
    </row>
    <row r="998" spans="1:5" x14ac:dyDescent="0.25">
      <c r="A998" s="1"/>
      <c r="B998" s="1"/>
      <c r="C998" s="1"/>
      <c r="D998" s="1"/>
      <c r="E998" s="1"/>
    </row>
    <row r="999" spans="1:5" x14ac:dyDescent="0.25">
      <c r="A999" s="1"/>
      <c r="B999" s="1"/>
      <c r="C999" s="1"/>
      <c r="D999" s="1"/>
      <c r="E999" s="1"/>
    </row>
    <row r="1000" spans="1:5" x14ac:dyDescent="0.25">
      <c r="A1000" s="1"/>
      <c r="B1000" s="1"/>
      <c r="C1000" s="1"/>
      <c r="D1000" s="1"/>
      <c r="E1000" s="1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200</vt:i4>
      </vt:variant>
    </vt:vector>
  </HeadingPairs>
  <TitlesOfParts>
    <vt:vector size="203" baseType="lpstr">
      <vt:lpstr>Sheet1</vt:lpstr>
      <vt:lpstr>Sheet2</vt:lpstr>
      <vt:lpstr>Sheet3</vt:lpstr>
      <vt:lpstr>Formaul189</vt:lpstr>
      <vt:lpstr>Formaul196</vt:lpstr>
      <vt:lpstr>Formula1</vt:lpstr>
      <vt:lpstr>Formula10</vt:lpstr>
      <vt:lpstr>Formula100</vt:lpstr>
      <vt:lpstr>Formula101</vt:lpstr>
      <vt:lpstr>Formula102</vt:lpstr>
      <vt:lpstr>Formula103</vt:lpstr>
      <vt:lpstr>Formula104</vt:lpstr>
      <vt:lpstr>Formula105</vt:lpstr>
      <vt:lpstr>Formula106</vt:lpstr>
      <vt:lpstr>Formula107</vt:lpstr>
      <vt:lpstr>Formula108</vt:lpstr>
      <vt:lpstr>Formula109</vt:lpstr>
      <vt:lpstr>Formula11</vt:lpstr>
      <vt:lpstr>Formula110</vt:lpstr>
      <vt:lpstr>Formula111</vt:lpstr>
      <vt:lpstr>Formula112</vt:lpstr>
      <vt:lpstr>Formula113</vt:lpstr>
      <vt:lpstr>Formula114</vt:lpstr>
      <vt:lpstr>Formula115</vt:lpstr>
      <vt:lpstr>Formula116</vt:lpstr>
      <vt:lpstr>Formula117</vt:lpstr>
      <vt:lpstr>Formula118</vt:lpstr>
      <vt:lpstr>Formula119</vt:lpstr>
      <vt:lpstr>Formula12</vt:lpstr>
      <vt:lpstr>Formula120</vt:lpstr>
      <vt:lpstr>Formula121</vt:lpstr>
      <vt:lpstr>Formula122</vt:lpstr>
      <vt:lpstr>Formula123</vt:lpstr>
      <vt:lpstr>Formula124</vt:lpstr>
      <vt:lpstr>Formula125</vt:lpstr>
      <vt:lpstr>Formula126</vt:lpstr>
      <vt:lpstr>Formula127</vt:lpstr>
      <vt:lpstr>Formula128</vt:lpstr>
      <vt:lpstr>Formula129</vt:lpstr>
      <vt:lpstr>Formula13</vt:lpstr>
      <vt:lpstr>Formula130</vt:lpstr>
      <vt:lpstr>Formula131</vt:lpstr>
      <vt:lpstr>Formula132</vt:lpstr>
      <vt:lpstr>Formula133</vt:lpstr>
      <vt:lpstr>Formula134</vt:lpstr>
      <vt:lpstr>Formula135</vt:lpstr>
      <vt:lpstr>Formula136</vt:lpstr>
      <vt:lpstr>Formula137</vt:lpstr>
      <vt:lpstr>Formula138</vt:lpstr>
      <vt:lpstr>Formula139</vt:lpstr>
      <vt:lpstr>Formula14</vt:lpstr>
      <vt:lpstr>Formula140</vt:lpstr>
      <vt:lpstr>Formula141</vt:lpstr>
      <vt:lpstr>Formula142</vt:lpstr>
      <vt:lpstr>Formula143</vt:lpstr>
      <vt:lpstr>Formula144</vt:lpstr>
      <vt:lpstr>Formula145</vt:lpstr>
      <vt:lpstr>Formula146</vt:lpstr>
      <vt:lpstr>Formula147</vt:lpstr>
      <vt:lpstr>Formula148</vt:lpstr>
      <vt:lpstr>Formula149</vt:lpstr>
      <vt:lpstr>Formula15</vt:lpstr>
      <vt:lpstr>Formula150</vt:lpstr>
      <vt:lpstr>Formula151</vt:lpstr>
      <vt:lpstr>Formula152</vt:lpstr>
      <vt:lpstr>Formula153</vt:lpstr>
      <vt:lpstr>Formula154</vt:lpstr>
      <vt:lpstr>Formula155</vt:lpstr>
      <vt:lpstr>Formula156</vt:lpstr>
      <vt:lpstr>Formula157</vt:lpstr>
      <vt:lpstr>Formula158</vt:lpstr>
      <vt:lpstr>Formula159</vt:lpstr>
      <vt:lpstr>Formula16</vt:lpstr>
      <vt:lpstr>Formula160</vt:lpstr>
      <vt:lpstr>Formula161</vt:lpstr>
      <vt:lpstr>Formula162</vt:lpstr>
      <vt:lpstr>Formula163</vt:lpstr>
      <vt:lpstr>Formula164</vt:lpstr>
      <vt:lpstr>Formula165</vt:lpstr>
      <vt:lpstr>Formula166</vt:lpstr>
      <vt:lpstr>Formula167</vt:lpstr>
      <vt:lpstr>Formula168</vt:lpstr>
      <vt:lpstr>Formula169</vt:lpstr>
      <vt:lpstr>Formula17</vt:lpstr>
      <vt:lpstr>Formula170</vt:lpstr>
      <vt:lpstr>Formula171</vt:lpstr>
      <vt:lpstr>Formula172</vt:lpstr>
      <vt:lpstr>Formula173</vt:lpstr>
      <vt:lpstr>Formula174</vt:lpstr>
      <vt:lpstr>Formula175</vt:lpstr>
      <vt:lpstr>Formula176</vt:lpstr>
      <vt:lpstr>Formula177</vt:lpstr>
      <vt:lpstr>Formula178</vt:lpstr>
      <vt:lpstr>Formula179</vt:lpstr>
      <vt:lpstr>Formula18</vt:lpstr>
      <vt:lpstr>Formula180</vt:lpstr>
      <vt:lpstr>Formula181</vt:lpstr>
      <vt:lpstr>Formula182</vt:lpstr>
      <vt:lpstr>Formula183</vt:lpstr>
      <vt:lpstr>Formula184</vt:lpstr>
      <vt:lpstr>Formula185</vt:lpstr>
      <vt:lpstr>Formula186</vt:lpstr>
      <vt:lpstr>Formula187</vt:lpstr>
      <vt:lpstr>Formula188</vt:lpstr>
      <vt:lpstr>Formula19</vt:lpstr>
      <vt:lpstr>Formula190</vt:lpstr>
      <vt:lpstr>Formula191</vt:lpstr>
      <vt:lpstr>Formula192</vt:lpstr>
      <vt:lpstr>Formula193</vt:lpstr>
      <vt:lpstr>Formula194</vt:lpstr>
      <vt:lpstr>Formula195</vt:lpstr>
      <vt:lpstr>Formula197</vt:lpstr>
      <vt:lpstr>Formula198</vt:lpstr>
      <vt:lpstr>Formula199</vt:lpstr>
      <vt:lpstr>Formula2</vt:lpstr>
      <vt:lpstr>Formula20</vt:lpstr>
      <vt:lpstr>Formula200</vt:lpstr>
      <vt:lpstr>Formula21</vt:lpstr>
      <vt:lpstr>Formula22</vt:lpstr>
      <vt:lpstr>Formula23</vt:lpstr>
      <vt:lpstr>Formula24</vt:lpstr>
      <vt:lpstr>Formula25</vt:lpstr>
      <vt:lpstr>Formula26</vt:lpstr>
      <vt:lpstr>Formula27</vt:lpstr>
      <vt:lpstr>Formula28</vt:lpstr>
      <vt:lpstr>Formula29</vt:lpstr>
      <vt:lpstr>Formula3</vt:lpstr>
      <vt:lpstr>Formula30</vt:lpstr>
      <vt:lpstr>Formula31</vt:lpstr>
      <vt:lpstr>Formula32</vt:lpstr>
      <vt:lpstr>Formula33</vt:lpstr>
      <vt:lpstr>Formula34</vt:lpstr>
      <vt:lpstr>Formula35</vt:lpstr>
      <vt:lpstr>Formula36</vt:lpstr>
      <vt:lpstr>Formula37</vt:lpstr>
      <vt:lpstr>Formula38</vt:lpstr>
      <vt:lpstr>Formula39</vt:lpstr>
      <vt:lpstr>Formula4</vt:lpstr>
      <vt:lpstr>Formula40</vt:lpstr>
      <vt:lpstr>Formula41</vt:lpstr>
      <vt:lpstr>Formula42</vt:lpstr>
      <vt:lpstr>Formula43</vt:lpstr>
      <vt:lpstr>Formula44</vt:lpstr>
      <vt:lpstr>Formula45</vt:lpstr>
      <vt:lpstr>Formula46</vt:lpstr>
      <vt:lpstr>Formula47</vt:lpstr>
      <vt:lpstr>Formula48</vt:lpstr>
      <vt:lpstr>Formula49</vt:lpstr>
      <vt:lpstr>Formula5</vt:lpstr>
      <vt:lpstr>Formula50</vt:lpstr>
      <vt:lpstr>Formula51</vt:lpstr>
      <vt:lpstr>Formula52</vt:lpstr>
      <vt:lpstr>Formula53</vt:lpstr>
      <vt:lpstr>Formula54</vt:lpstr>
      <vt:lpstr>Formula55</vt:lpstr>
      <vt:lpstr>Formula56</vt:lpstr>
      <vt:lpstr>Formula57</vt:lpstr>
      <vt:lpstr>Formula58</vt:lpstr>
      <vt:lpstr>Formula59</vt:lpstr>
      <vt:lpstr>Formula6</vt:lpstr>
      <vt:lpstr>Formula60</vt:lpstr>
      <vt:lpstr>Formula61</vt:lpstr>
      <vt:lpstr>Formula62</vt:lpstr>
      <vt:lpstr>Formula63</vt:lpstr>
      <vt:lpstr>Formula64</vt:lpstr>
      <vt:lpstr>Formula65</vt:lpstr>
      <vt:lpstr>Formula66</vt:lpstr>
      <vt:lpstr>Formula67</vt:lpstr>
      <vt:lpstr>Formula68</vt:lpstr>
      <vt:lpstr>Formula69</vt:lpstr>
      <vt:lpstr>Formula7</vt:lpstr>
      <vt:lpstr>Formula70</vt:lpstr>
      <vt:lpstr>Formula71</vt:lpstr>
      <vt:lpstr>Formula72</vt:lpstr>
      <vt:lpstr>Formula73</vt:lpstr>
      <vt:lpstr>Formula74</vt:lpstr>
      <vt:lpstr>Formula75</vt:lpstr>
      <vt:lpstr>Formula76</vt:lpstr>
      <vt:lpstr>Formula77</vt:lpstr>
      <vt:lpstr>Formula78</vt:lpstr>
      <vt:lpstr>Formula79</vt:lpstr>
      <vt:lpstr>Formula8</vt:lpstr>
      <vt:lpstr>Formula80</vt:lpstr>
      <vt:lpstr>Formula81</vt:lpstr>
      <vt:lpstr>Formula82</vt:lpstr>
      <vt:lpstr>Formula83</vt:lpstr>
      <vt:lpstr>Formula84</vt:lpstr>
      <vt:lpstr>Formula85</vt:lpstr>
      <vt:lpstr>Formula86</vt:lpstr>
      <vt:lpstr>Formula87</vt:lpstr>
      <vt:lpstr>Formula88</vt:lpstr>
      <vt:lpstr>Formula89</vt:lpstr>
      <vt:lpstr>Formula9</vt:lpstr>
      <vt:lpstr>Formula90</vt:lpstr>
      <vt:lpstr>Formula91</vt:lpstr>
      <vt:lpstr>Formula92</vt:lpstr>
      <vt:lpstr>Formula93</vt:lpstr>
      <vt:lpstr>Formula94</vt:lpstr>
      <vt:lpstr>Formula95</vt:lpstr>
      <vt:lpstr>Formula96</vt:lpstr>
      <vt:lpstr>Formula97</vt:lpstr>
      <vt:lpstr>Formula98</vt:lpstr>
      <vt:lpstr>Formula99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Hayburn, Sandra</dc:creator>
  <cp:lastModifiedBy>wardlawr</cp:lastModifiedBy>
  <dcterms:created xsi:type="dcterms:W3CDTF">2017-03-21T08:52:29Z</dcterms:created>
  <dcterms:modified xsi:type="dcterms:W3CDTF">2017-09-28T10:44:18Z</dcterms:modified>
</cp:coreProperties>
</file>